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258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54" i="1"/>
  <c r="D51"/>
  <c r="D46"/>
  <c r="D43"/>
  <c r="D36"/>
  <c r="D34"/>
  <c r="D29"/>
  <c r="D22"/>
  <c r="D18"/>
  <c r="D16"/>
  <c r="D8"/>
  <c r="D58" s="1"/>
  <c r="E8"/>
  <c r="E58" s="1"/>
  <c r="F8"/>
  <c r="F58" s="1"/>
  <c r="G8"/>
  <c r="E22"/>
  <c r="F22"/>
  <c r="G22"/>
  <c r="E16"/>
  <c r="F16"/>
  <c r="G16"/>
  <c r="E29"/>
  <c r="F29"/>
  <c r="G29"/>
  <c r="G34"/>
  <c r="F34"/>
  <c r="E34"/>
  <c r="G46"/>
  <c r="G36"/>
  <c r="G18"/>
  <c r="E18"/>
  <c r="F18"/>
  <c r="E36"/>
  <c r="F36"/>
  <c r="E43"/>
  <c r="F43"/>
  <c r="G43"/>
  <c r="E46"/>
  <c r="F46"/>
  <c r="E51"/>
  <c r="F51"/>
  <c r="G51"/>
  <c r="E54"/>
  <c r="F54"/>
  <c r="G54"/>
  <c r="G58" l="1"/>
  <c r="H58" s="1"/>
  <c r="H61"/>
  <c r="H60"/>
</calcChain>
</file>

<file path=xl/sharedStrings.xml><?xml version="1.0" encoding="utf-8"?>
<sst xmlns="http://schemas.openxmlformats.org/spreadsheetml/2006/main" count="99" uniqueCount="99">
  <si>
    <t>Наименование кодов классификации                                          расходов районного бюджета</t>
  </si>
  <si>
    <t>Коды классификации расходов районного бюджета</t>
  </si>
  <si>
    <t>Исполнено, рублей</t>
  </si>
  <si>
    <t>Примечание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</si>
  <si>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</si>
  <si>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</si>
  <si>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</si>
  <si>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</si>
  <si>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</si>
  <si>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</si>
  <si>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</si>
  <si>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</si>
  <si>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</si>
  <si>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</si>
  <si>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</si>
  <si>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</si>
  <si>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</si>
  <si>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</si>
  <si>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</si>
  <si>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</si>
  <si>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</si>
  <si>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</si>
  <si>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</si>
  <si>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</si>
  <si>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</si>
  <si>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</si>
  <si>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</si>
  <si>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</si>
  <si>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</si>
  <si>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</si>
  <si>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</si>
  <si>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</si>
  <si>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</si>
  <si>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</si>
  <si>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</si>
  <si>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</si>
  <si>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</si>
  <si>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</si>
  <si>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</si>
  <si>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</si>
  <si>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</si>
  <si>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</si>
  <si>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</si>
  <si>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</si>
  <si>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</si>
  <si>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</si>
  <si>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Всего расходов</t>
  </si>
  <si>
    <t xml:space="preserve">зар плата всего </t>
  </si>
  <si>
    <t>коммунальные услуги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</si>
  <si>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</si>
  <si>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</si>
  <si>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</si>
  <si>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Другие вопросы в области охраны окружающей среды</t>
  </si>
  <si>
    <t>Другие вопросы в области национальной безопасности и правоохранительной деятельности</t>
  </si>
  <si>
    <t>Другие вопросы в области жилищно-коммунального хозяйства</t>
  </si>
  <si>
    <t>Национальная оборона</t>
  </si>
  <si>
    <t>Мобилизационная подготовка экономики</t>
  </si>
  <si>
    <t>Связь и информатика</t>
  </si>
  <si>
    <t>Судебная система</t>
  </si>
  <si>
    <t>2022 год</t>
  </si>
  <si>
    <t>2023 год</t>
  </si>
  <si>
    <t>Анализ исполнения по  расходам районного бюджета по разделам и подразделам классификации расходов бюджетов за 2022 и 2023 год</t>
  </si>
  <si>
    <t>1 259 996,58 руб., в т.ч.  содержание Главы -   1 258 421 руб., командировочные - 3 802,71 руб., уменьшены расх. по медосмотру -              2 227,13 руб.</t>
  </si>
  <si>
    <t>47 712,24 руб., в т.ч. з/п - 101 121,38 руб., уменьшены расх. по основным средствам -          36 313 руб., прочим услугам и мат.запасам -        17 096,14 руб.</t>
  </si>
  <si>
    <t>4 025 393,04 руб., в т.ч. з/п - 3 941 207,67 руб., информ.-коммуникац. технологий - 185 771,25  руб., уменьшены расходы по налогам - 45 000 руб., прочие услугам и мат.запасам - 56 585,88 руб.</t>
  </si>
  <si>
    <t>1 241 758,72 руб., в т.ч. КФ - 950 135,17 руб.: з/п - 900 791,37 руб., информ.-коммуникац.технологиям - 73 273,47 руб., уменьшены расходы по прочим услугам и мат.запасам - 23 929,67 руб. ;                                            Совет - 291 623,55 руб.: з/п - 323 399,99 руб., уменьшены расх. по прочим услугам и мат.запасам - 31 776,44 руб.</t>
  </si>
  <si>
    <t xml:space="preserve"> 2 276 667,60 руб., в т.ч.  Центр (бухгалт.) -                   2 627 774,84 руб.:  з/п - 1 821 220,35 руб., основные ср-ва - 512 003,24 руб., прочие услуги и мат.запасы - 294 551,25 руб.;  Администрация - 148 892,76 руб.: з/п - 910 965,30 руб., налоги - 28 542 руб., резервный фонд - 223 760 руб., прочие услуги и мат. запасы - 304 746,38 руб., бесхоз.сети - 432 469,18 руб., уменьшены расходы  по пож.защите - 54 605 руб., строит.неж. помещ. - 453 519,17 руб., основна ср-ва - 1 215 402,30 руб., коммун. - 28 063,63 руб.; уменьшены расходв по поощр.управл.команды - 500 000 руб.</t>
  </si>
  <si>
    <t>130 045,57 руб. приобретение и установка автоматизированных систем оповещения</t>
  </si>
  <si>
    <t>-10 000 руб. мероприятия по подготовке, ТО (ремонту) защитных сооружений гражданской обороны (ПРУ), а также мероприятия по готовности приему укрываемых</t>
  </si>
  <si>
    <t>-55 197,52 руб. присяжные заседатели</t>
  </si>
  <si>
    <t xml:space="preserve">599 335,88 руб., в т.ч. ЕДДС з/п - 671 974,18 руб., прочие расходы - 6 361,70 руб., уменьшены расходы по основным ср-вам - 79 000 руб. </t>
  </si>
  <si>
    <t>958 878 руб. обеспечение оборудованием и другими средствами антитеррористической защищенности МУ, включая их обслуживание</t>
  </si>
  <si>
    <t>- 2 806 708,33 руб., в т.ч. общественные работы - 1 765 431,15 руб., реализация доп.мероприятий в области содействия занятости населения -                1 166 042,44 руб., увеличение расходов на летнюю занятость - 124 765,26 руб.</t>
  </si>
  <si>
    <t>915 720,60 руб., в т.ч. з/п - 784 508,86 руб., отлов собак - 11 346,91 руб., стимулирования развития с/х - 84 194,80 руб., основные ср-ва - 60 994 руб., учеба - 13 266 руб., медосмотр -    11 870 руб., прочие услуги и мат.запасы -              14 790,93 руб., уменьшены расходы по  командировкам - 9 600 руб., мат.помощь семье - 41 188,40 руб., возмещение затрат по молоку - 14 462,50 руб.</t>
  </si>
  <si>
    <t>361 939,05 руб. транспортное обслуживание населения</t>
  </si>
  <si>
    <t>- 138 615,54 руб. содержание дорог</t>
  </si>
  <si>
    <t>- 4 900 000 руб. организация услуг сотовой связи</t>
  </si>
  <si>
    <t xml:space="preserve">705 825 руб., в т.ч. разработка документов тер.планир-я - 1 859 000 руб.,  установление границ тер.зон - 14 000 руб., утверждение в границах поселения правил землепольз. - 9 200 руб., уменьшение расходов по малому предпринимательству - 600 000 руб., землеустроительные работы - 26 375 руб., , ген.план - 550 000 руб. </t>
  </si>
  <si>
    <t xml:space="preserve">10 946 013,10 руб., в т.ч. термоблоки -                3 001 527,43 руб., ТО газопровода - 1 717,92 руб., трубная продукция и тех.оборуд. -                              8 934 924,11 руб., резервные источники электроснабжения - 199 920 руб., приборы учета энерг.издержек - 636 735 руб., уменьшены расходы по подготовке котельных - 321 148,54 руб., субсидии ЖКХ - 945 021,12 руб., ремонт колодцев - 150 050 руб., организация водоснабжения - 40 000 руб., резервный фонд - 372 591,70 руб. </t>
  </si>
  <si>
    <t xml:space="preserve">409 158,88 руб., в т.ч. создание мест площадок ТКО - 496 658,88 руб., содержание мест накопления ТКО - 12500 руб, уменьшены расходы по благоустр. обществ. террит. -                             100 000 руб. </t>
  </si>
  <si>
    <t>23 067 531,07 руб., в т.ч. организация водоснабжения - 136 727 руб., стр-во водопроводных сетей - 22 930 804,07 руб.</t>
  </si>
  <si>
    <t>5 290 637,55 руб., в т.ч. снижение негативного воздействия - 42 100 руб., организация сбора, транспортю и захорон. ТКО - 5 248 537,55 руб.</t>
  </si>
  <si>
    <t>2 777 926,30 руб., в т.ч. субвенция - 1 839 788 руб., коммун.услуги - 124 810,62 руб., МТО - 271 518,25 руб., прочие услуги и мат.запасы - 541 809,43 руб.</t>
  </si>
  <si>
    <t>39 070 992,22 руб., в т.ч. субвенция - 31 561 586 руб., коммун.услуги - 2 436 166,70 руб., МТО - 176 622,89 руб., иниц.проекты - 2 779 843,28 руб., энергосбереж. - 950 441,18 руб., питание - 1 983 911,94 руб., прочие услуги и мат.запасы - 445 830,97 руб., уменьшены расходы по пож.безоп. - 841 875,12 руб., хол.оборуд. -         320 369 руб., ремонт зданий - 101 166,62 руб.</t>
  </si>
  <si>
    <t>- 60 675,47 руб. содержание и обслуживание имущества</t>
  </si>
  <si>
    <t>- 38 103 руб. повышение квалификации</t>
  </si>
  <si>
    <t>(-) 6 926 217,83 руб., в т.ч. ДШИ -                   5 034 900,49 руб.: з/п - 827 541,27 руб., ремонт - 105 621,61 руб., МТО - 4 164 931,28 руб., увеличены расходы по коммун.услугам -                18 317,58 руб., пож. безоп. - 5 700 руб., прочие услуги - 39 176,09 руб.;                        Образование - 1 891 317,34 руб.: з/п - 530 686,56 руб., энергосбереж. - 596 569 руб., ремонт - 760 000 руб., налоги - 81 923,08 руб., прочие услуги и мат.запасы - 475 824,25 руб.; увеличены расходы по песрниф. - 161 411,13 руб., пож.безоп. - 48 568 руб, МТО - 218 600 руб., коммун. - 125 106,42 руб.</t>
  </si>
  <si>
    <t>(-)11 785 251,24 руб., в т.ч. Образование -            12 763 203,17 руб. оздоровление (лагерь); Мол.политика + 977 951,93 руб.:  з/п -                   1 031 600,79 руб., коммун.услуги - 53 095,24 руб., налоги - 32 251,06 руб., основные ср-ва - 228 027 руб., прочие услуги и мат.запасы -        31 343,77 руб., уменьшены расходы по оздоровлению - 398 365,93 руб.</t>
  </si>
  <si>
    <t xml:space="preserve">18 726 557,59 руб., в т.ч. Мол.политика -             689 193 ,80 руб.: з/п - 273 354,42 руб., оздоровление - 415 839,38 руб.; Образование - 18 037 363,79 руб.; з/п - 7 230 017,80 руб., оздоровление - 10 786 195,14 руб., коммун. -       134 251,93 руб., пож.безоп. - 19 080,50 руб., прочие услуги и мат.запасы - 270 226,52 руб., уменьшены расходы по основным ср-вам -         240 408,10 руб., энергосбереж. - 162 000 руб. </t>
  </si>
  <si>
    <t>11 812 253,87 руб., в т.ч. з/п - 4 951 434,04 руб., коммун. - 387 021,36 руб., налоги - 17 794,68 руб., ремонт - 469 780,70 руб., МТО -                             388 399,06 руб., модел.библ. - 12 225 995 руб., маломобил. групп - 61 142 руб., межбюджетка - 54 352,84 руб., прочие услуги и мат. запасы - 326 535,28 руб.; уменьшены расходы по энергосбереж. - 109 979,38 руб., иниц.проект -       1 400 780,23 руб., спец.транспорт - 5 417 015 руб., пож.безоп. - 142 426,48 руб.</t>
  </si>
  <si>
    <t xml:space="preserve">1 437 544,71 руб., в т.ч. з/п - 1 418 866,67 руб., коммун.услуги - 9 713,50 руб., налоги - 9 605 руб., прочие услуги и мат.запасы - 71 500,45 руб., уменьшены расходы по медосмотру - 6 280 руб., основные ср-ва - 65 860,91 руб. </t>
  </si>
  <si>
    <t xml:space="preserve">467 282,38 руб. пенсии </t>
  </si>
  <si>
    <t>(-) 167 273 руб., в т.ч. Администрация - уменьшение на 47 273 руб.: Почетным гражданам - 19 273 руб., резервный фонд -        35 000 руб., увеличены расх. на поддержку мед.кадров - 7 000 руб.;  Образование - увеличение на 30 000 руб. подъемные молодым спец.; КФ - уменьшение на 150 000 руб. резервный фонд Правительства.</t>
  </si>
  <si>
    <t xml:space="preserve">702 291,44 руб., в т.ч. компенсация за беспл.питание - 29 590 руб., поддержка семьям спец.операции - 242 993,98 руб., опека -          429 707,46 руб.  </t>
  </si>
  <si>
    <t>(-) 800 553,30 руб., в т.ч. развитие материально-технической базы - 7 089,79 руб., спортивно-массовые мероприятия - 793 463,51 руб.</t>
  </si>
  <si>
    <t>1 686 776,72 руб., в т.ч. Администрация -            230 901,72 руб.: некоммерч. - 89 938,72 руб.,  з/п (областные средства) - 140 963 руб.; Образование - 1 455 875 руб. областные средства.</t>
  </si>
  <si>
    <t>1 274 476,26 руб., в т.ч. Администрация -            637 626,07 руб.: спортивно-массовые мероприятия - 1 107 626,07 руб., умешьшены расходы по межбюджетке - 470 000 руб.;  Мол.политика - 636 850,19 руб.: мотоцикл -         599 900 руб., прочие расходы по мотокроссу - 36 950,19 руб.</t>
  </si>
  <si>
    <t>3 250 989 руб.</t>
  </si>
  <si>
    <t>13 655 265,07 руб. поселениям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</si>
</sst>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5">
    <xf numFmtId="0" fontId="0" fillId="0" borderId="0" xfId="0"/>
    <xf numFmtId="49" fontId="3" fillId="0" borderId="3" xfId="2" applyNumberFormat="1" applyFont="1" applyBorder="1" applyAlignment="1">
      <alignment horizontal="center" wrapText="1"/>
    </xf>
    <xf numFmtId="0" fontId="4" fillId="0" borderId="0" xfId="0" applyFont="1"/>
    <xf numFmtId="0" fontId="3" fillId="0" borderId="0" xfId="2" applyNumberFormat="1" applyFont="1" applyFill="1" applyAlignment="1" applyProtection="1">
      <alignment horizontal="center" vertical="center"/>
      <protection hidden="1"/>
    </xf>
    <xf numFmtId="0" fontId="3" fillId="0" borderId="0" xfId="2" applyFont="1" applyProtection="1">
      <protection hidden="1"/>
    </xf>
    <xf numFmtId="0" fontId="5" fillId="0" borderId="0" xfId="1" applyFont="1"/>
    <xf numFmtId="0" fontId="3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Font="1" applyAlignment="1" applyProtection="1">
      <alignment horizontal="center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2" applyNumberFormat="1" applyFont="1" applyFill="1" applyBorder="1" applyAlignment="1" applyProtection="1">
      <alignment horizontal="center" vertical="center"/>
      <protection hidden="1"/>
    </xf>
    <xf numFmtId="165" fontId="3" fillId="0" borderId="3" xfId="2" applyNumberFormat="1" applyFont="1" applyFill="1" applyBorder="1" applyAlignment="1" applyProtection="1">
      <alignment horizontal="right" vertical="center"/>
      <protection hidden="1"/>
    </xf>
    <xf numFmtId="0" fontId="3" fillId="0" borderId="8" xfId="2" applyFont="1" applyBorder="1" applyProtection="1">
      <protection hidden="1"/>
    </xf>
    <xf numFmtId="165" fontId="3" fillId="0" borderId="7" xfId="2" applyNumberFormat="1" applyFont="1" applyFill="1" applyBorder="1" applyAlignment="1" applyProtection="1">
      <alignment horizontal="right" vertical="center"/>
      <protection hidden="1"/>
    </xf>
    <xf numFmtId="4" fontId="3" fillId="0" borderId="3" xfId="2" applyNumberFormat="1" applyFont="1" applyFill="1" applyBorder="1" applyAlignment="1" applyProtection="1">
      <alignment horizontal="right" vertical="center"/>
      <protection hidden="1"/>
    </xf>
    <xf numFmtId="0" fontId="3" fillId="0" borderId="3" xfId="2" applyNumberFormat="1" applyFont="1" applyFill="1" applyBorder="1" applyAlignment="1" applyProtection="1">
      <alignment vertical="center"/>
      <protection hidden="1"/>
    </xf>
    <xf numFmtId="0" fontId="6" fillId="0" borderId="3" xfId="2" applyNumberFormat="1" applyFont="1" applyFill="1" applyBorder="1" applyAlignment="1" applyProtection="1">
      <alignment horizontal="center" vertical="center"/>
      <protection hidden="1"/>
    </xf>
    <xf numFmtId="0" fontId="3" fillId="0" borderId="3" xfId="2" applyNumberFormat="1" applyFont="1" applyFill="1" applyBorder="1" applyAlignment="1" applyProtection="1">
      <alignment horizontal="center" vertical="center"/>
      <protection hidden="1"/>
    </xf>
    <xf numFmtId="49" fontId="7" fillId="0" borderId="3" xfId="2" applyNumberFormat="1" applyFont="1" applyBorder="1" applyAlignment="1">
      <alignment wrapText="1"/>
    </xf>
    <xf numFmtId="49" fontId="7" fillId="0" borderId="3" xfId="2" applyNumberFormat="1" applyFont="1" applyBorder="1" applyAlignment="1">
      <alignment vertical="center" wrapText="1"/>
    </xf>
    <xf numFmtId="4" fontId="4" fillId="0" borderId="0" xfId="0" applyNumberFormat="1" applyFont="1"/>
    <xf numFmtId="2" fontId="4" fillId="0" borderId="0" xfId="0" applyNumberFormat="1" applyFont="1"/>
    <xf numFmtId="49" fontId="7" fillId="2" borderId="3" xfId="2" applyNumberFormat="1" applyFont="1" applyFill="1" applyBorder="1" applyAlignment="1">
      <alignment vertical="center" wrapText="1"/>
    </xf>
    <xf numFmtId="0" fontId="7" fillId="0" borderId="3" xfId="2" applyNumberFormat="1" applyFont="1" applyBorder="1" applyAlignment="1">
      <alignment vertical="center" wrapText="1"/>
    </xf>
    <xf numFmtId="49" fontId="7" fillId="0" borderId="3" xfId="2" applyNumberFormat="1" applyFont="1" applyBorder="1" applyAlignment="1">
      <alignment horizontal="center" wrapText="1"/>
    </xf>
    <xf numFmtId="0" fontId="7" fillId="0" borderId="10" xfId="2" applyNumberFormat="1" applyFont="1" applyBorder="1" applyAlignment="1">
      <alignment horizontal="left" vertical="center" wrapText="1"/>
    </xf>
    <xf numFmtId="0" fontId="7" fillId="2" borderId="3" xfId="2" applyNumberFormat="1" applyFont="1" applyFill="1" applyBorder="1" applyAlignment="1">
      <alignment vertical="center" wrapText="1"/>
    </xf>
    <xf numFmtId="4" fontId="7" fillId="0" borderId="3" xfId="2" applyNumberFormat="1" applyFont="1" applyBorder="1" applyAlignment="1">
      <alignment horizontal="center" wrapText="1"/>
    </xf>
    <xf numFmtId="49" fontId="9" fillId="0" borderId="3" xfId="0" applyNumberFormat="1" applyFont="1" applyBorder="1" applyAlignment="1">
      <alignment vertical="center" wrapText="1"/>
    </xf>
    <xf numFmtId="0" fontId="9" fillId="0" borderId="3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49" fontId="8" fillId="0" borderId="0" xfId="0" applyNumberFormat="1" applyFont="1" applyAlignment="1">
      <alignment vertical="center" wrapText="1"/>
    </xf>
    <xf numFmtId="0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2" applyNumberFormat="1" applyFont="1" applyBorder="1" applyAlignment="1">
      <alignment horizontal="center" vertical="center" wrapText="1"/>
    </xf>
    <xf numFmtId="0" fontId="3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2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7"/>
  <sheetViews>
    <sheetView tabSelected="1" view="pageBreakPreview" topLeftCell="A47" zoomScale="75" zoomScaleNormal="100" zoomScaleSheetLayoutView="75" workbookViewId="0">
      <selection activeCell="H58" sqref="H58"/>
    </sheetView>
  </sheetViews>
  <sheetFormatPr defaultRowHeight="15.75"/>
  <cols>
    <col min="1" max="1" width="37.42578125" style="2" customWidth="1"/>
    <col min="2" max="2" width="9.140625" style="2"/>
    <col min="3" max="3" width="12" style="2" customWidth="1"/>
    <col min="4" max="4" width="16.42578125" style="2" customWidth="1"/>
    <col min="5" max="5" width="17.140625" style="2" hidden="1" customWidth="1"/>
    <col min="6" max="6" width="0" style="2" hidden="1" customWidth="1"/>
    <col min="7" max="7" width="18.140625" style="2" customWidth="1"/>
    <col min="8" max="8" width="47" style="2" customWidth="1"/>
    <col min="9" max="12" width="9.140625" style="2"/>
    <col min="13" max="13" width="45.140625" style="2" customWidth="1"/>
    <col min="14" max="16384" width="9.140625" style="2"/>
  </cols>
  <sheetData>
    <row r="1" spans="1:21" ht="37.5" customHeight="1">
      <c r="A1" s="38" t="s">
        <v>61</v>
      </c>
      <c r="B1" s="38"/>
      <c r="C1" s="38"/>
      <c r="D1" s="38"/>
      <c r="E1" s="38"/>
      <c r="F1" s="38"/>
      <c r="G1" s="38"/>
      <c r="H1" s="38"/>
    </row>
    <row r="2" spans="1:21" ht="15" customHeight="1">
      <c r="A2" s="3"/>
      <c r="B2" s="3"/>
      <c r="C2" s="3"/>
      <c r="D2" s="3"/>
      <c r="E2" s="3"/>
      <c r="F2" s="4"/>
      <c r="G2" s="5"/>
      <c r="H2" s="5"/>
    </row>
    <row r="3" spans="1:21">
      <c r="A3" s="41" t="s">
        <v>0</v>
      </c>
      <c r="B3" s="39" t="s">
        <v>1</v>
      </c>
      <c r="C3" s="41"/>
      <c r="D3" s="39" t="s">
        <v>2</v>
      </c>
      <c r="E3" s="39"/>
      <c r="F3" s="39"/>
      <c r="G3" s="39"/>
      <c r="H3" s="40" t="s">
        <v>3</v>
      </c>
    </row>
    <row r="4" spans="1:21">
      <c r="A4" s="41"/>
      <c r="B4" s="39"/>
      <c r="C4" s="41"/>
      <c r="D4" s="42" t="s">
        <v>59</v>
      </c>
      <c r="E4" s="6"/>
      <c r="F4" s="7"/>
      <c r="G4" s="42" t="s">
        <v>60</v>
      </c>
      <c r="H4" s="40"/>
    </row>
    <row r="5" spans="1:21" ht="36" customHeight="1">
      <c r="A5" s="41"/>
      <c r="B5" s="39"/>
      <c r="C5" s="41"/>
      <c r="D5" s="43"/>
      <c r="E5" s="6"/>
      <c r="F5" s="7"/>
      <c r="G5" s="43"/>
      <c r="H5" s="40"/>
    </row>
    <row r="6" spans="1:21" ht="16.5" customHeight="1">
      <c r="A6" s="39"/>
      <c r="B6" s="8" t="s">
        <v>4</v>
      </c>
      <c r="C6" s="9" t="s">
        <v>5</v>
      </c>
      <c r="D6" s="44"/>
      <c r="E6" s="8"/>
      <c r="F6" s="7"/>
      <c r="G6" s="44"/>
      <c r="H6" s="40"/>
    </row>
    <row r="7" spans="1:21">
      <c r="A7" s="10">
        <v>1</v>
      </c>
      <c r="B7" s="11">
        <v>2</v>
      </c>
      <c r="C7" s="12">
        <v>3</v>
      </c>
      <c r="D7" s="37">
        <v>5</v>
      </c>
      <c r="E7" s="13">
        <v>5</v>
      </c>
      <c r="F7" s="4"/>
      <c r="G7" s="10">
        <v>5</v>
      </c>
      <c r="H7" s="1">
        <v>6</v>
      </c>
    </row>
    <row r="8" spans="1:21" ht="21.75" customHeight="1">
      <c r="A8" s="14" t="s">
        <v>6</v>
      </c>
      <c r="B8" s="15">
        <v>1</v>
      </c>
      <c r="C8" s="15">
        <v>0</v>
      </c>
      <c r="D8" s="16">
        <f t="shared" ref="D8" si="0">D9+D10+D11+D12+D13+D14+D15</f>
        <v>52388613.229999997</v>
      </c>
      <c r="E8" s="16">
        <f t="shared" ref="E8:G8" si="1">E9+E10+E11+E12+E13+E14+E15</f>
        <v>0</v>
      </c>
      <c r="F8" s="16">
        <f t="shared" si="1"/>
        <v>0</v>
      </c>
      <c r="G8" s="16">
        <f t="shared" si="1"/>
        <v>61184942.989999995</v>
      </c>
      <c r="H8" s="23"/>
    </row>
    <row r="9" spans="1:21" ht="67.5" customHeight="1">
      <c r="A9" s="14" t="s">
        <v>7</v>
      </c>
      <c r="B9" s="15">
        <v>1</v>
      </c>
      <c r="C9" s="15">
        <v>2</v>
      </c>
      <c r="D9" s="16">
        <v>2286616</v>
      </c>
      <c r="E9" s="18"/>
      <c r="F9" s="17"/>
      <c r="G9" s="16">
        <v>3546612.58</v>
      </c>
      <c r="H9" s="36" t="s">
        <v>62</v>
      </c>
    </row>
    <row r="10" spans="1:21" ht="86.25" customHeight="1">
      <c r="A10" s="14" t="s">
        <v>8</v>
      </c>
      <c r="B10" s="15">
        <v>1</v>
      </c>
      <c r="C10" s="15">
        <v>3</v>
      </c>
      <c r="D10" s="16">
        <v>1083939.8999999999</v>
      </c>
      <c r="E10" s="18"/>
      <c r="F10" s="17"/>
      <c r="G10" s="16">
        <v>1131651.24</v>
      </c>
      <c r="H10" s="33" t="s">
        <v>63</v>
      </c>
    </row>
    <row r="11" spans="1:21" ht="102" customHeight="1">
      <c r="A11" s="14" t="s">
        <v>9</v>
      </c>
      <c r="B11" s="15">
        <v>1</v>
      </c>
      <c r="C11" s="15">
        <v>4</v>
      </c>
      <c r="D11" s="16">
        <v>20738641.420000002</v>
      </c>
      <c r="E11" s="18"/>
      <c r="F11" s="17"/>
      <c r="G11" s="16">
        <v>24764034.460000001</v>
      </c>
      <c r="H11" s="34" t="s">
        <v>64</v>
      </c>
    </row>
    <row r="12" spans="1:21" ht="27.75" customHeight="1">
      <c r="A12" s="14" t="s">
        <v>58</v>
      </c>
      <c r="B12" s="15">
        <v>1</v>
      </c>
      <c r="C12" s="15">
        <v>5</v>
      </c>
      <c r="D12" s="16">
        <v>55197.52</v>
      </c>
      <c r="E12" s="18"/>
      <c r="F12" s="17"/>
      <c r="G12" s="16">
        <v>0</v>
      </c>
      <c r="H12" s="24" t="s">
        <v>69</v>
      </c>
    </row>
    <row r="13" spans="1:21" ht="123.75" customHeight="1">
      <c r="A13" s="14" t="s">
        <v>10</v>
      </c>
      <c r="B13" s="15">
        <v>1</v>
      </c>
      <c r="C13" s="15">
        <v>6</v>
      </c>
      <c r="D13" s="16">
        <v>9683655.0399999991</v>
      </c>
      <c r="E13" s="18"/>
      <c r="F13" s="17"/>
      <c r="G13" s="16">
        <v>10925413.76</v>
      </c>
      <c r="H13" s="28" t="s">
        <v>65</v>
      </c>
    </row>
    <row r="14" spans="1:21" ht="43.5" customHeight="1">
      <c r="A14" s="14" t="s">
        <v>49</v>
      </c>
      <c r="B14" s="15">
        <v>1</v>
      </c>
      <c r="C14" s="15">
        <v>7</v>
      </c>
      <c r="D14" s="16">
        <v>0</v>
      </c>
      <c r="E14" s="18"/>
      <c r="F14" s="17"/>
      <c r="G14" s="16">
        <v>0</v>
      </c>
      <c r="H14" s="24"/>
    </row>
    <row r="15" spans="1:21" ht="195.75" customHeight="1">
      <c r="A15" s="14" t="s">
        <v>11</v>
      </c>
      <c r="B15" s="15">
        <v>1</v>
      </c>
      <c r="C15" s="15">
        <v>13</v>
      </c>
      <c r="D15" s="16">
        <v>18540563.350000001</v>
      </c>
      <c r="E15" s="16">
        <v>0</v>
      </c>
      <c r="F15" s="17"/>
      <c r="G15" s="16">
        <v>20817230.949999999</v>
      </c>
      <c r="H15" s="31" t="s">
        <v>66</v>
      </c>
      <c r="M15" s="35"/>
      <c r="N15" s="35"/>
      <c r="O15" s="35"/>
      <c r="P15" s="35"/>
      <c r="Q15" s="35"/>
      <c r="R15" s="35"/>
      <c r="S15" s="35"/>
      <c r="T15" s="35"/>
      <c r="U15" s="35"/>
    </row>
    <row r="16" spans="1:21" ht="26.25" customHeight="1">
      <c r="A16" s="14" t="s">
        <v>55</v>
      </c>
      <c r="B16" s="15">
        <v>2</v>
      </c>
      <c r="C16" s="15">
        <v>0</v>
      </c>
      <c r="D16" s="16">
        <f t="shared" ref="D16:G16" si="2">D17</f>
        <v>308174</v>
      </c>
      <c r="E16" s="16">
        <f t="shared" si="2"/>
        <v>0</v>
      </c>
      <c r="F16" s="16">
        <f t="shared" si="2"/>
        <v>0</v>
      </c>
      <c r="G16" s="16">
        <f t="shared" si="2"/>
        <v>438219.57</v>
      </c>
      <c r="H16" s="31"/>
      <c r="M16" s="35"/>
      <c r="N16" s="35"/>
      <c r="O16" s="35"/>
      <c r="P16" s="35"/>
      <c r="Q16" s="35"/>
      <c r="R16" s="35"/>
      <c r="S16" s="35"/>
      <c r="T16" s="35"/>
      <c r="U16" s="35"/>
    </row>
    <row r="17" spans="1:21" ht="41.25" customHeight="1">
      <c r="A17" s="14" t="s">
        <v>56</v>
      </c>
      <c r="B17" s="15">
        <v>2</v>
      </c>
      <c r="C17" s="15">
        <v>4</v>
      </c>
      <c r="D17" s="16">
        <v>308174</v>
      </c>
      <c r="E17" s="16"/>
      <c r="F17" s="17"/>
      <c r="G17" s="16">
        <v>438219.57</v>
      </c>
      <c r="H17" s="31" t="s">
        <v>67</v>
      </c>
      <c r="M17" s="35"/>
      <c r="N17" s="35"/>
      <c r="O17" s="35"/>
      <c r="P17" s="35"/>
      <c r="Q17" s="35"/>
      <c r="R17" s="35"/>
      <c r="S17" s="35"/>
      <c r="T17" s="35"/>
      <c r="U17" s="35"/>
    </row>
    <row r="18" spans="1:21" ht="36" customHeight="1">
      <c r="A18" s="14" t="s">
        <v>12</v>
      </c>
      <c r="B18" s="15">
        <v>3</v>
      </c>
      <c r="C18" s="15">
        <v>0</v>
      </c>
      <c r="D18" s="16">
        <f>D19+D21+D20</f>
        <v>3375266.0300000003</v>
      </c>
      <c r="E18" s="16">
        <f t="shared" ref="E18:F18" si="3">E19+E21</f>
        <v>0</v>
      </c>
      <c r="F18" s="16">
        <f t="shared" si="3"/>
        <v>0</v>
      </c>
      <c r="G18" s="16">
        <f>G19+G21+G20</f>
        <v>4923479.91</v>
      </c>
      <c r="H18" s="23"/>
    </row>
    <row r="19" spans="1:21" ht="69.75" customHeight="1">
      <c r="A19" s="14" t="s">
        <v>13</v>
      </c>
      <c r="B19" s="15">
        <v>3</v>
      </c>
      <c r="C19" s="15">
        <v>9</v>
      </c>
      <c r="D19" s="16">
        <v>10000</v>
      </c>
      <c r="E19" s="18"/>
      <c r="F19" s="17"/>
      <c r="G19" s="16">
        <v>0</v>
      </c>
      <c r="H19" s="24" t="s">
        <v>68</v>
      </c>
    </row>
    <row r="20" spans="1:21" ht="72.75" customHeight="1">
      <c r="A20" s="14" t="s">
        <v>50</v>
      </c>
      <c r="B20" s="15">
        <v>3</v>
      </c>
      <c r="C20" s="15">
        <v>10</v>
      </c>
      <c r="D20" s="16">
        <v>3206264.43</v>
      </c>
      <c r="E20" s="16"/>
      <c r="F20" s="17"/>
      <c r="G20" s="16">
        <v>3805600.31</v>
      </c>
      <c r="H20" s="27" t="s">
        <v>70</v>
      </c>
    </row>
    <row r="21" spans="1:21" ht="52.5" customHeight="1">
      <c r="A21" s="14" t="s">
        <v>53</v>
      </c>
      <c r="B21" s="15">
        <v>3</v>
      </c>
      <c r="C21" s="15">
        <v>14</v>
      </c>
      <c r="D21" s="16">
        <v>159001.60000000001</v>
      </c>
      <c r="E21" s="16">
        <v>0</v>
      </c>
      <c r="F21" s="17"/>
      <c r="G21" s="16">
        <v>1117879.6000000001</v>
      </c>
      <c r="H21" s="27" t="s">
        <v>71</v>
      </c>
    </row>
    <row r="22" spans="1:21" ht="26.25" customHeight="1">
      <c r="A22" s="14" t="s">
        <v>14</v>
      </c>
      <c r="B22" s="15">
        <v>4</v>
      </c>
      <c r="C22" s="15">
        <v>0</v>
      </c>
      <c r="D22" s="16">
        <f t="shared" ref="D22" si="4">D23+D24+D25+D26+D27+D28</f>
        <v>26979683.109999999</v>
      </c>
      <c r="E22" s="16">
        <f t="shared" ref="E22:G22" si="5">E23+E24+E25+E26+E27+E28</f>
        <v>0</v>
      </c>
      <c r="F22" s="16">
        <f t="shared" si="5"/>
        <v>0</v>
      </c>
      <c r="G22" s="16">
        <f t="shared" si="5"/>
        <v>21117843.890000001</v>
      </c>
      <c r="H22" s="23"/>
    </row>
    <row r="23" spans="1:21" ht="84" customHeight="1">
      <c r="A23" s="14" t="s">
        <v>15</v>
      </c>
      <c r="B23" s="15">
        <v>4</v>
      </c>
      <c r="C23" s="15">
        <v>1</v>
      </c>
      <c r="D23" s="16">
        <v>4373870.3</v>
      </c>
      <c r="E23" s="18"/>
      <c r="F23" s="17"/>
      <c r="G23" s="16">
        <v>1567161.97</v>
      </c>
      <c r="H23" s="24" t="s">
        <v>72</v>
      </c>
    </row>
    <row r="24" spans="1:21" ht="141.75" customHeight="1">
      <c r="A24" s="14" t="s">
        <v>16</v>
      </c>
      <c r="B24" s="15">
        <v>4</v>
      </c>
      <c r="C24" s="15">
        <v>5</v>
      </c>
      <c r="D24" s="16">
        <v>4318783.2</v>
      </c>
      <c r="E24" s="18"/>
      <c r="F24" s="17"/>
      <c r="G24" s="16">
        <v>5234503.8</v>
      </c>
      <c r="H24" s="28" t="s">
        <v>73</v>
      </c>
    </row>
    <row r="25" spans="1:21" ht="42" customHeight="1">
      <c r="A25" s="14" t="s">
        <v>17</v>
      </c>
      <c r="B25" s="15">
        <v>4</v>
      </c>
      <c r="C25" s="15">
        <v>8</v>
      </c>
      <c r="D25" s="16">
        <v>11560245.15</v>
      </c>
      <c r="E25" s="18"/>
      <c r="F25" s="17"/>
      <c r="G25" s="16">
        <v>11922184.199999999</v>
      </c>
      <c r="H25" s="24" t="s">
        <v>74</v>
      </c>
    </row>
    <row r="26" spans="1:21" ht="39" customHeight="1">
      <c r="A26" s="14" t="s">
        <v>18</v>
      </c>
      <c r="B26" s="15">
        <v>4</v>
      </c>
      <c r="C26" s="15">
        <v>9</v>
      </c>
      <c r="D26" s="16">
        <v>435459.46</v>
      </c>
      <c r="E26" s="18"/>
      <c r="F26" s="17"/>
      <c r="G26" s="16">
        <v>296843.92</v>
      </c>
      <c r="H26" s="24" t="s">
        <v>75</v>
      </c>
    </row>
    <row r="27" spans="1:21" ht="30" customHeight="1">
      <c r="A27" s="14" t="s">
        <v>57</v>
      </c>
      <c r="B27" s="15">
        <v>4</v>
      </c>
      <c r="C27" s="15">
        <v>10</v>
      </c>
      <c r="D27" s="16">
        <v>4900000</v>
      </c>
      <c r="E27" s="18"/>
      <c r="F27" s="17"/>
      <c r="G27" s="16">
        <v>0</v>
      </c>
      <c r="H27" s="24" t="s">
        <v>76</v>
      </c>
    </row>
    <row r="28" spans="1:21" ht="123" customHeight="1">
      <c r="A28" s="14" t="s">
        <v>19</v>
      </c>
      <c r="B28" s="15">
        <v>4</v>
      </c>
      <c r="C28" s="15">
        <v>12</v>
      </c>
      <c r="D28" s="16">
        <v>1391325</v>
      </c>
      <c r="E28" s="16">
        <v>0</v>
      </c>
      <c r="F28" s="17"/>
      <c r="G28" s="16">
        <v>2097150</v>
      </c>
      <c r="H28" s="28" t="s">
        <v>77</v>
      </c>
    </row>
    <row r="29" spans="1:21" ht="21.75" customHeight="1">
      <c r="A29" s="14" t="s">
        <v>20</v>
      </c>
      <c r="B29" s="15">
        <v>5</v>
      </c>
      <c r="C29" s="15">
        <v>0</v>
      </c>
      <c r="D29" s="16">
        <f t="shared" ref="D29" si="6">D30+D31+D32+D33</f>
        <v>25082624.710000001</v>
      </c>
      <c r="E29" s="16">
        <f t="shared" ref="E29:G29" si="7">E30+E31+E32+E33</f>
        <v>0</v>
      </c>
      <c r="F29" s="16">
        <f t="shared" si="7"/>
        <v>0</v>
      </c>
      <c r="G29" s="16">
        <f t="shared" si="7"/>
        <v>59444652.289999999</v>
      </c>
      <c r="H29" s="23"/>
    </row>
    <row r="30" spans="1:21" ht="39.75" customHeight="1">
      <c r="A30" s="14" t="s">
        <v>21</v>
      </c>
      <c r="B30" s="15">
        <v>5</v>
      </c>
      <c r="C30" s="15">
        <v>1</v>
      </c>
      <c r="D30" s="16">
        <v>108016.55</v>
      </c>
      <c r="E30" s="18"/>
      <c r="F30" s="17"/>
      <c r="G30" s="16">
        <v>47341.08</v>
      </c>
      <c r="H30" s="24" t="s">
        <v>84</v>
      </c>
    </row>
    <row r="31" spans="1:21" ht="180.75" customHeight="1">
      <c r="A31" s="14" t="s">
        <v>22</v>
      </c>
      <c r="B31" s="15">
        <v>5</v>
      </c>
      <c r="C31" s="15">
        <v>2</v>
      </c>
      <c r="D31" s="16">
        <v>20088415.170000002</v>
      </c>
      <c r="E31" s="18"/>
      <c r="F31" s="17"/>
      <c r="G31" s="16">
        <v>31034428.27</v>
      </c>
      <c r="H31" s="28" t="s">
        <v>78</v>
      </c>
    </row>
    <row r="32" spans="1:21" ht="75.75" customHeight="1">
      <c r="A32" s="14" t="s">
        <v>23</v>
      </c>
      <c r="B32" s="15">
        <v>5</v>
      </c>
      <c r="C32" s="15">
        <v>3</v>
      </c>
      <c r="D32" s="16">
        <v>3220707.99</v>
      </c>
      <c r="E32" s="16">
        <v>0</v>
      </c>
      <c r="F32" s="17"/>
      <c r="G32" s="16">
        <v>3629866.87</v>
      </c>
      <c r="H32" s="24" t="s">
        <v>79</v>
      </c>
    </row>
    <row r="33" spans="1:8" ht="54" customHeight="1">
      <c r="A33" s="14" t="s">
        <v>54</v>
      </c>
      <c r="B33" s="15">
        <v>5</v>
      </c>
      <c r="C33" s="15">
        <v>5</v>
      </c>
      <c r="D33" s="16">
        <v>1665485</v>
      </c>
      <c r="E33" s="16"/>
      <c r="F33" s="17"/>
      <c r="G33" s="16">
        <v>24733016.07</v>
      </c>
      <c r="H33" s="24" t="s">
        <v>80</v>
      </c>
    </row>
    <row r="34" spans="1:8" ht="21.75" customHeight="1">
      <c r="A34" s="14" t="s">
        <v>51</v>
      </c>
      <c r="B34" s="15">
        <v>6</v>
      </c>
      <c r="C34" s="15">
        <v>0</v>
      </c>
      <c r="D34" s="16">
        <f t="shared" ref="D34" si="8">D35</f>
        <v>0</v>
      </c>
      <c r="E34" s="16">
        <f t="shared" ref="E34" si="9">E35</f>
        <v>0</v>
      </c>
      <c r="F34" s="16">
        <f t="shared" ref="F34" si="10">F35</f>
        <v>0</v>
      </c>
      <c r="G34" s="16">
        <f t="shared" ref="G34" si="11">G35</f>
        <v>5290637.55</v>
      </c>
      <c r="H34" s="23"/>
    </row>
    <row r="35" spans="1:8" ht="52.5" customHeight="1">
      <c r="A35" s="14" t="s">
        <v>52</v>
      </c>
      <c r="B35" s="15">
        <v>6</v>
      </c>
      <c r="C35" s="15">
        <v>5</v>
      </c>
      <c r="D35" s="16">
        <v>0</v>
      </c>
      <c r="E35" s="18"/>
      <c r="F35" s="17"/>
      <c r="G35" s="16">
        <v>5290637.55</v>
      </c>
      <c r="H35" s="24" t="s">
        <v>81</v>
      </c>
    </row>
    <row r="36" spans="1:8">
      <c r="A36" s="14" t="s">
        <v>24</v>
      </c>
      <c r="B36" s="15">
        <v>7</v>
      </c>
      <c r="C36" s="15">
        <v>0</v>
      </c>
      <c r="D36" s="16">
        <f>D37+D38+D39+D40+D41+D42</f>
        <v>552692189.11000001</v>
      </c>
      <c r="E36" s="16">
        <f t="shared" ref="E36:F36" si="12">E37+E38+E39+E40+E41+E42</f>
        <v>0</v>
      </c>
      <c r="F36" s="16">
        <f t="shared" si="12"/>
        <v>0</v>
      </c>
      <c r="G36" s="16">
        <f>G37+G38+G39+G40+G41+G42</f>
        <v>594518093.14999998</v>
      </c>
      <c r="H36" s="24"/>
    </row>
    <row r="37" spans="1:8" ht="69.75" customHeight="1">
      <c r="A37" s="14" t="s">
        <v>25</v>
      </c>
      <c r="B37" s="15">
        <v>7</v>
      </c>
      <c r="C37" s="15">
        <v>1</v>
      </c>
      <c r="D37" s="16">
        <v>98958409.870000005</v>
      </c>
      <c r="E37" s="18"/>
      <c r="F37" s="17"/>
      <c r="G37" s="16">
        <v>101736336.17</v>
      </c>
      <c r="H37" s="30" t="s">
        <v>82</v>
      </c>
    </row>
    <row r="38" spans="1:8" ht="134.25" customHeight="1">
      <c r="A38" s="14" t="s">
        <v>26</v>
      </c>
      <c r="B38" s="15">
        <v>7</v>
      </c>
      <c r="C38" s="15">
        <v>2</v>
      </c>
      <c r="D38" s="16">
        <v>357903661.62</v>
      </c>
      <c r="E38" s="18"/>
      <c r="F38" s="17"/>
      <c r="G38" s="16">
        <v>396974653.83999997</v>
      </c>
      <c r="H38" s="30" t="s">
        <v>83</v>
      </c>
    </row>
    <row r="39" spans="1:8" ht="198" customHeight="1">
      <c r="A39" s="14" t="s">
        <v>27</v>
      </c>
      <c r="B39" s="15">
        <v>7</v>
      </c>
      <c r="C39" s="15">
        <v>3</v>
      </c>
      <c r="D39" s="16">
        <v>48019365.329999998</v>
      </c>
      <c r="E39" s="18"/>
      <c r="F39" s="17"/>
      <c r="G39" s="16">
        <v>41093147.5</v>
      </c>
      <c r="H39" s="28" t="s">
        <v>86</v>
      </c>
    </row>
    <row r="40" spans="1:8" ht="57.75" customHeight="1">
      <c r="A40" s="14" t="s">
        <v>28</v>
      </c>
      <c r="B40" s="15">
        <v>7</v>
      </c>
      <c r="C40" s="15">
        <v>5</v>
      </c>
      <c r="D40" s="16">
        <v>67103</v>
      </c>
      <c r="E40" s="18"/>
      <c r="F40" s="17"/>
      <c r="G40" s="16">
        <v>29000</v>
      </c>
      <c r="H40" s="24" t="s">
        <v>85</v>
      </c>
    </row>
    <row r="41" spans="1:8" ht="138" customHeight="1">
      <c r="A41" s="14" t="s">
        <v>29</v>
      </c>
      <c r="B41" s="15">
        <v>7</v>
      </c>
      <c r="C41" s="15">
        <v>7</v>
      </c>
      <c r="D41" s="16">
        <v>18607820.399999999</v>
      </c>
      <c r="E41" s="18"/>
      <c r="F41" s="17"/>
      <c r="G41" s="16">
        <v>6822569.1600000001</v>
      </c>
      <c r="H41" s="28" t="s">
        <v>87</v>
      </c>
    </row>
    <row r="42" spans="1:8" ht="142.5" customHeight="1">
      <c r="A42" s="14" t="s">
        <v>30</v>
      </c>
      <c r="B42" s="15">
        <v>7</v>
      </c>
      <c r="C42" s="15">
        <v>9</v>
      </c>
      <c r="D42" s="16">
        <v>29135828.890000001</v>
      </c>
      <c r="E42" s="16">
        <v>0</v>
      </c>
      <c r="F42" s="17"/>
      <c r="G42" s="16">
        <v>47862386.479999997</v>
      </c>
      <c r="H42" s="31" t="s">
        <v>88</v>
      </c>
    </row>
    <row r="43" spans="1:8" ht="19.5" customHeight="1">
      <c r="A43" s="14" t="s">
        <v>31</v>
      </c>
      <c r="B43" s="15">
        <v>8</v>
      </c>
      <c r="C43" s="15">
        <v>0</v>
      </c>
      <c r="D43" s="16">
        <f t="shared" ref="D43" si="13">D44+D45</f>
        <v>83683430.629999995</v>
      </c>
      <c r="E43" s="16">
        <f t="shared" ref="E43:G43" si="14">E44+E45</f>
        <v>0</v>
      </c>
      <c r="F43" s="16">
        <f t="shared" si="14"/>
        <v>0</v>
      </c>
      <c r="G43" s="16">
        <f t="shared" si="14"/>
        <v>96933229.209999993</v>
      </c>
      <c r="H43" s="24"/>
    </row>
    <row r="44" spans="1:8" ht="156.75" customHeight="1">
      <c r="A44" s="14" t="s">
        <v>32</v>
      </c>
      <c r="B44" s="15">
        <v>8</v>
      </c>
      <c r="C44" s="15">
        <v>1</v>
      </c>
      <c r="D44" s="16">
        <v>63606209.039999999</v>
      </c>
      <c r="E44" s="18"/>
      <c r="F44" s="17"/>
      <c r="G44" s="16">
        <v>75418462.909999996</v>
      </c>
      <c r="H44" s="28" t="s">
        <v>89</v>
      </c>
    </row>
    <row r="45" spans="1:8" ht="95.25" customHeight="1">
      <c r="A45" s="14" t="s">
        <v>33</v>
      </c>
      <c r="B45" s="15">
        <v>8</v>
      </c>
      <c r="C45" s="15">
        <v>4</v>
      </c>
      <c r="D45" s="16">
        <v>20077221.59</v>
      </c>
      <c r="E45" s="16">
        <v>0</v>
      </c>
      <c r="F45" s="17"/>
      <c r="G45" s="16">
        <v>21514766.300000001</v>
      </c>
      <c r="H45" s="24" t="s">
        <v>90</v>
      </c>
    </row>
    <row r="46" spans="1:8" ht="29.25" customHeight="1">
      <c r="A46" s="14" t="s">
        <v>34</v>
      </c>
      <c r="B46" s="15">
        <v>10</v>
      </c>
      <c r="C46" s="15">
        <v>0</v>
      </c>
      <c r="D46" s="16">
        <f>D47+D48+D49+D50</f>
        <v>22817000.34</v>
      </c>
      <c r="E46" s="16">
        <f t="shared" ref="E46:F46" si="15">E47+E48+E49+E50</f>
        <v>0</v>
      </c>
      <c r="F46" s="16">
        <f t="shared" si="15"/>
        <v>0</v>
      </c>
      <c r="G46" s="16">
        <f>G47+G48+G49+G50</f>
        <v>25506077.879999999</v>
      </c>
      <c r="H46" s="24"/>
    </row>
    <row r="47" spans="1:8" ht="45.75" customHeight="1">
      <c r="A47" s="14" t="s">
        <v>35</v>
      </c>
      <c r="B47" s="15">
        <v>10</v>
      </c>
      <c r="C47" s="15">
        <v>1</v>
      </c>
      <c r="D47" s="16">
        <v>2310465.17</v>
      </c>
      <c r="E47" s="18"/>
      <c r="F47" s="17"/>
      <c r="G47" s="16">
        <v>2777747.55</v>
      </c>
      <c r="H47" s="24" t="s">
        <v>91</v>
      </c>
    </row>
    <row r="48" spans="1:8" ht="132" customHeight="1">
      <c r="A48" s="14" t="s">
        <v>36</v>
      </c>
      <c r="B48" s="15">
        <v>10</v>
      </c>
      <c r="C48" s="15">
        <v>3</v>
      </c>
      <c r="D48" s="16">
        <v>1226659</v>
      </c>
      <c r="E48" s="18"/>
      <c r="F48" s="17"/>
      <c r="G48" s="16">
        <v>1059386</v>
      </c>
      <c r="H48" s="31" t="s">
        <v>92</v>
      </c>
    </row>
    <row r="49" spans="1:10" ht="73.5" customHeight="1">
      <c r="A49" s="14" t="s">
        <v>37</v>
      </c>
      <c r="B49" s="15">
        <v>10</v>
      </c>
      <c r="C49" s="15">
        <v>4</v>
      </c>
      <c r="D49" s="16">
        <v>16250398.119999999</v>
      </c>
      <c r="E49" s="18"/>
      <c r="F49" s="17"/>
      <c r="G49" s="16">
        <v>16952689.559999999</v>
      </c>
      <c r="H49" s="24" t="s">
        <v>93</v>
      </c>
    </row>
    <row r="50" spans="1:10" ht="78" customHeight="1">
      <c r="A50" s="14" t="s">
        <v>38</v>
      </c>
      <c r="B50" s="15">
        <v>10</v>
      </c>
      <c r="C50" s="15">
        <v>6</v>
      </c>
      <c r="D50" s="16">
        <v>3029478.05</v>
      </c>
      <c r="E50" s="16">
        <v>0</v>
      </c>
      <c r="F50" s="17"/>
      <c r="G50" s="16">
        <v>4716254.7699999996</v>
      </c>
      <c r="H50" s="24" t="s">
        <v>95</v>
      </c>
    </row>
    <row r="51" spans="1:10" ht="21" customHeight="1">
      <c r="A51" s="14" t="s">
        <v>39</v>
      </c>
      <c r="B51" s="15">
        <v>11</v>
      </c>
      <c r="C51" s="15">
        <v>0</v>
      </c>
      <c r="D51" s="16">
        <f t="shared" ref="D51" si="16">D52+D53</f>
        <v>1925381.8399999999</v>
      </c>
      <c r="E51" s="16">
        <f t="shared" ref="E51:G51" si="17">E52+E53</f>
        <v>0</v>
      </c>
      <c r="F51" s="16">
        <f t="shared" si="17"/>
        <v>0</v>
      </c>
      <c r="G51" s="16">
        <f t="shared" si="17"/>
        <v>2399304.8000000003</v>
      </c>
      <c r="H51" s="24"/>
    </row>
    <row r="52" spans="1:10" ht="54" customHeight="1">
      <c r="A52" s="14" t="s">
        <v>40</v>
      </c>
      <c r="B52" s="15">
        <v>11</v>
      </c>
      <c r="C52" s="15">
        <v>1</v>
      </c>
      <c r="D52" s="16">
        <v>1121885.48</v>
      </c>
      <c r="E52" s="18"/>
      <c r="F52" s="17"/>
      <c r="G52" s="16">
        <v>321332.18</v>
      </c>
      <c r="H52" s="24" t="s">
        <v>94</v>
      </c>
    </row>
    <row r="53" spans="1:10" ht="114" customHeight="1">
      <c r="A53" s="14" t="s">
        <v>41</v>
      </c>
      <c r="B53" s="15">
        <v>11</v>
      </c>
      <c r="C53" s="15">
        <v>2</v>
      </c>
      <c r="D53" s="16">
        <v>803496.36</v>
      </c>
      <c r="E53" s="16">
        <v>0</v>
      </c>
      <c r="F53" s="17"/>
      <c r="G53" s="16">
        <v>2077972.62</v>
      </c>
      <c r="H53" s="28" t="s">
        <v>96</v>
      </c>
    </row>
    <row r="54" spans="1:10" ht="57" customHeight="1">
      <c r="A54" s="14" t="s">
        <v>42</v>
      </c>
      <c r="B54" s="15">
        <v>14</v>
      </c>
      <c r="C54" s="15">
        <v>0</v>
      </c>
      <c r="D54" s="16">
        <f t="shared" ref="D54" si="18">D55+D56+D57</f>
        <v>38927370</v>
      </c>
      <c r="E54" s="16" t="e">
        <f t="shared" ref="E54:G54" si="19">E55+E56+E57</f>
        <v>#REF!</v>
      </c>
      <c r="F54" s="16">
        <f t="shared" si="19"/>
        <v>0</v>
      </c>
      <c r="G54" s="16">
        <f t="shared" si="19"/>
        <v>55833624.07</v>
      </c>
      <c r="H54" s="24"/>
    </row>
    <row r="55" spans="1:10" ht="63">
      <c r="A55" s="14" t="s">
        <v>43</v>
      </c>
      <c r="B55" s="15">
        <v>14</v>
      </c>
      <c r="C55" s="15">
        <v>1</v>
      </c>
      <c r="D55" s="16">
        <v>34577370</v>
      </c>
      <c r="E55" s="18"/>
      <c r="F55" s="17"/>
      <c r="G55" s="16">
        <v>37828359</v>
      </c>
      <c r="H55" s="24" t="s">
        <v>97</v>
      </c>
    </row>
    <row r="56" spans="1:10">
      <c r="A56" s="14" t="s">
        <v>44</v>
      </c>
      <c r="B56" s="15">
        <v>14</v>
      </c>
      <c r="C56" s="15">
        <v>2</v>
      </c>
      <c r="D56" s="16">
        <v>0</v>
      </c>
      <c r="E56" s="18"/>
      <c r="F56" s="17"/>
      <c r="G56" s="16">
        <v>0</v>
      </c>
      <c r="H56" s="23"/>
    </row>
    <row r="57" spans="1:10" ht="31.5">
      <c r="A57" s="14" t="s">
        <v>45</v>
      </c>
      <c r="B57" s="15">
        <v>14</v>
      </c>
      <c r="C57" s="15">
        <v>3</v>
      </c>
      <c r="D57" s="16">
        <v>4350000</v>
      </c>
      <c r="E57" s="19" t="e">
        <v>#REF!</v>
      </c>
      <c r="F57" s="4"/>
      <c r="G57" s="16">
        <v>18005265.07</v>
      </c>
      <c r="H57" s="24" t="s">
        <v>98</v>
      </c>
    </row>
    <row r="58" spans="1:10">
      <c r="A58" s="20" t="s">
        <v>46</v>
      </c>
      <c r="B58" s="21"/>
      <c r="C58" s="22"/>
      <c r="D58" s="19">
        <f t="shared" ref="D58" si="20">D8+D16+D18+D22+D29+D34+D36+D43+D46+D51+D54</f>
        <v>808179733.00000012</v>
      </c>
      <c r="E58" s="19" t="e">
        <f t="shared" ref="E58:G58" si="21">E8+E16+E18+E22+E29+E34+E36+E43+E46+E51+E54</f>
        <v>#REF!</v>
      </c>
      <c r="F58" s="19">
        <f t="shared" si="21"/>
        <v>0</v>
      </c>
      <c r="G58" s="19">
        <f t="shared" si="21"/>
        <v>927590105.31000006</v>
      </c>
      <c r="H58" s="32">
        <f t="shared" ref="H58:H61" si="22">G58-D58</f>
        <v>119410372.30999994</v>
      </c>
    </row>
    <row r="59" spans="1:10">
      <c r="H59" s="29"/>
    </row>
    <row r="60" spans="1:10">
      <c r="A60" s="25" t="s">
        <v>47</v>
      </c>
      <c r="B60" s="25"/>
      <c r="C60" s="25"/>
      <c r="D60" s="25">
        <v>523540074.85000002</v>
      </c>
      <c r="E60" s="25"/>
      <c r="F60" s="25"/>
      <c r="G60" s="25">
        <v>573101124.87</v>
      </c>
      <c r="H60" s="32">
        <f t="shared" si="22"/>
        <v>49561050.019999981</v>
      </c>
      <c r="I60" s="25"/>
      <c r="J60" s="25"/>
    </row>
    <row r="61" spans="1:10">
      <c r="A61" s="25" t="s">
        <v>48</v>
      </c>
      <c r="B61" s="25"/>
      <c r="C61" s="25"/>
      <c r="D61" s="25">
        <v>58537127.509999998</v>
      </c>
      <c r="E61" s="25"/>
      <c r="F61" s="25"/>
      <c r="G61" s="25">
        <v>61839832.630000003</v>
      </c>
      <c r="H61" s="32">
        <f t="shared" si="22"/>
        <v>3302705.1200000048</v>
      </c>
      <c r="I61" s="25"/>
      <c r="J61" s="25"/>
    </row>
    <row r="62" spans="1:10">
      <c r="A62" s="25"/>
      <c r="B62" s="25"/>
      <c r="C62" s="25"/>
      <c r="D62" s="25"/>
      <c r="E62" s="25"/>
      <c r="F62" s="25"/>
      <c r="G62" s="25"/>
      <c r="H62" s="26"/>
      <c r="I62" s="25"/>
      <c r="J62" s="25"/>
    </row>
    <row r="63" spans="1:10">
      <c r="A63" s="25"/>
      <c r="B63" s="25"/>
      <c r="C63" s="25"/>
      <c r="D63" s="25"/>
      <c r="E63" s="25"/>
      <c r="F63" s="25"/>
      <c r="G63" s="25"/>
      <c r="H63" s="26"/>
      <c r="I63" s="25"/>
      <c r="J63" s="25"/>
    </row>
    <row r="64" spans="1:10">
      <c r="A64" s="25"/>
      <c r="B64" s="25"/>
      <c r="C64" s="25"/>
      <c r="D64" s="25"/>
      <c r="E64" s="25"/>
      <c r="F64" s="25"/>
      <c r="G64" s="25"/>
      <c r="H64" s="26"/>
      <c r="I64" s="25"/>
      <c r="J64" s="25"/>
    </row>
    <row r="65" spans="1:10">
      <c r="A65" s="25"/>
      <c r="B65" s="25"/>
      <c r="C65" s="25"/>
      <c r="D65" s="25"/>
      <c r="E65" s="25"/>
      <c r="F65" s="25"/>
      <c r="G65" s="25"/>
      <c r="H65" s="26"/>
      <c r="I65" s="25"/>
      <c r="J65" s="25"/>
    </row>
    <row r="66" spans="1:10">
      <c r="A66" s="25"/>
      <c r="B66" s="25"/>
      <c r="C66" s="25"/>
      <c r="D66" s="25"/>
      <c r="E66" s="25"/>
      <c r="F66" s="25"/>
      <c r="G66" s="25"/>
      <c r="H66" s="26"/>
      <c r="I66" s="25"/>
      <c r="J66" s="25"/>
    </row>
    <row r="67" spans="1:10">
      <c r="A67" s="25"/>
      <c r="B67" s="25"/>
      <c r="C67" s="25"/>
      <c r="D67" s="25"/>
      <c r="E67" s="25"/>
      <c r="F67" s="25"/>
      <c r="G67" s="25"/>
      <c r="H67" s="26"/>
      <c r="I67" s="25"/>
      <c r="J67" s="25"/>
    </row>
    <row r="68" spans="1:10">
      <c r="A68" s="25"/>
      <c r="B68" s="25"/>
      <c r="C68" s="25"/>
      <c r="D68" s="25"/>
      <c r="E68" s="25"/>
      <c r="F68" s="25"/>
      <c r="G68" s="25"/>
      <c r="H68" s="26"/>
      <c r="I68" s="25"/>
      <c r="J68" s="25"/>
    </row>
    <row r="69" spans="1:10">
      <c r="A69" s="25"/>
      <c r="B69" s="25"/>
      <c r="C69" s="25"/>
      <c r="D69" s="25"/>
      <c r="E69" s="25"/>
      <c r="F69" s="25"/>
      <c r="G69" s="25"/>
      <c r="H69" s="26"/>
      <c r="I69" s="25"/>
      <c r="J69" s="25"/>
    </row>
    <row r="70" spans="1:10">
      <c r="A70" s="25"/>
      <c r="B70" s="25"/>
      <c r="C70" s="25"/>
      <c r="D70" s="25"/>
      <c r="E70" s="25"/>
      <c r="F70" s="25"/>
      <c r="G70" s="25"/>
      <c r="H70" s="25"/>
      <c r="I70" s="25"/>
      <c r="J70" s="25"/>
    </row>
    <row r="71" spans="1:10">
      <c r="A71" s="25"/>
      <c r="B71" s="25"/>
      <c r="C71" s="25"/>
      <c r="D71" s="25"/>
      <c r="E71" s="25"/>
      <c r="F71" s="25"/>
      <c r="G71" s="25"/>
      <c r="H71" s="25"/>
      <c r="I71" s="25"/>
      <c r="J71" s="25"/>
    </row>
    <row r="72" spans="1:10">
      <c r="A72" s="25"/>
      <c r="B72" s="25"/>
      <c r="C72" s="25"/>
      <c r="D72" s="25"/>
      <c r="E72" s="25"/>
      <c r="F72" s="25"/>
      <c r="G72" s="25"/>
      <c r="H72" s="25"/>
      <c r="I72" s="25"/>
      <c r="J72" s="25"/>
    </row>
    <row r="73" spans="1:10">
      <c r="A73" s="25"/>
      <c r="B73" s="25"/>
      <c r="C73" s="25"/>
      <c r="D73" s="25"/>
      <c r="E73" s="25"/>
      <c r="F73" s="25"/>
      <c r="G73" s="25"/>
      <c r="H73" s="25"/>
      <c r="I73" s="25"/>
      <c r="J73" s="25"/>
    </row>
    <row r="74" spans="1:10">
      <c r="A74" s="25"/>
      <c r="B74" s="25"/>
      <c r="C74" s="25"/>
      <c r="D74" s="25"/>
      <c r="E74" s="25"/>
      <c r="F74" s="25"/>
      <c r="G74" s="25"/>
      <c r="H74" s="25"/>
      <c r="I74" s="25"/>
      <c r="J74" s="25"/>
    </row>
    <row r="75" spans="1:10">
      <c r="A75" s="25"/>
      <c r="B75" s="25"/>
      <c r="C75" s="25"/>
      <c r="D75" s="25"/>
      <c r="E75" s="25"/>
      <c r="F75" s="25"/>
      <c r="G75" s="25"/>
      <c r="H75" s="25"/>
      <c r="I75" s="25"/>
      <c r="J75" s="25"/>
    </row>
    <row r="76" spans="1:10">
      <c r="A76" s="25"/>
      <c r="B76" s="25"/>
      <c r="C76" s="25"/>
      <c r="D76" s="25"/>
      <c r="E76" s="25"/>
      <c r="F76" s="25"/>
      <c r="G76" s="25"/>
      <c r="H76" s="25"/>
      <c r="I76" s="25"/>
      <c r="J76" s="25"/>
    </row>
    <row r="77" spans="1:10">
      <c r="A77" s="25"/>
      <c r="B77" s="25"/>
      <c r="C77" s="25"/>
      <c r="D77" s="25"/>
      <c r="E77" s="25"/>
      <c r="F77" s="25"/>
      <c r="G77" s="25"/>
      <c r="H77" s="25"/>
      <c r="I77" s="25"/>
      <c r="J77" s="25"/>
    </row>
    <row r="78" spans="1:10">
      <c r="A78" s="25"/>
      <c r="B78" s="25"/>
      <c r="C78" s="25"/>
      <c r="D78" s="25"/>
      <c r="E78" s="25"/>
      <c r="F78" s="25"/>
      <c r="G78" s="25"/>
      <c r="H78" s="25"/>
      <c r="I78" s="25"/>
      <c r="J78" s="25"/>
    </row>
    <row r="79" spans="1:10">
      <c r="A79" s="25"/>
      <c r="B79" s="25"/>
      <c r="C79" s="25"/>
      <c r="D79" s="25"/>
      <c r="E79" s="25"/>
      <c r="F79" s="25"/>
      <c r="G79" s="25"/>
      <c r="H79" s="25"/>
      <c r="I79" s="25"/>
      <c r="J79" s="25"/>
    </row>
    <row r="80" spans="1:10">
      <c r="A80" s="25"/>
      <c r="B80" s="25"/>
      <c r="C80" s="25"/>
      <c r="D80" s="25"/>
      <c r="E80" s="25"/>
      <c r="F80" s="25"/>
      <c r="G80" s="25"/>
      <c r="H80" s="25"/>
      <c r="I80" s="25"/>
      <c r="J80" s="25"/>
    </row>
    <row r="81" spans="1:10">
      <c r="A81" s="25"/>
      <c r="B81" s="25"/>
      <c r="C81" s="25"/>
      <c r="D81" s="25"/>
      <c r="E81" s="25"/>
      <c r="F81" s="25"/>
      <c r="G81" s="25"/>
      <c r="H81" s="25"/>
      <c r="I81" s="25"/>
      <c r="J81" s="25"/>
    </row>
    <row r="82" spans="1:10">
      <c r="A82" s="25"/>
      <c r="B82" s="25"/>
      <c r="C82" s="25"/>
      <c r="D82" s="25"/>
      <c r="E82" s="25"/>
      <c r="F82" s="25"/>
      <c r="G82" s="25"/>
      <c r="H82" s="25"/>
      <c r="I82" s="25"/>
      <c r="J82" s="25"/>
    </row>
    <row r="83" spans="1:10">
      <c r="A83" s="25"/>
      <c r="B83" s="25"/>
      <c r="C83" s="25"/>
      <c r="D83" s="25"/>
      <c r="E83" s="25"/>
      <c r="F83" s="25"/>
      <c r="G83" s="25"/>
      <c r="H83" s="25"/>
      <c r="I83" s="25"/>
      <c r="J83" s="25"/>
    </row>
    <row r="84" spans="1:10">
      <c r="A84" s="25"/>
      <c r="B84" s="25"/>
      <c r="C84" s="25"/>
      <c r="D84" s="25"/>
      <c r="E84" s="25"/>
      <c r="F84" s="25"/>
      <c r="G84" s="25"/>
      <c r="H84" s="25"/>
      <c r="I84" s="25"/>
      <c r="J84" s="25"/>
    </row>
    <row r="85" spans="1:10">
      <c r="A85" s="25"/>
      <c r="B85" s="25"/>
      <c r="C85" s="25"/>
      <c r="D85" s="25"/>
      <c r="E85" s="25"/>
      <c r="F85" s="25"/>
      <c r="G85" s="25"/>
      <c r="H85" s="25"/>
      <c r="I85" s="25"/>
      <c r="J85" s="25"/>
    </row>
    <row r="86" spans="1:10">
      <c r="A86" s="25"/>
      <c r="B86" s="25"/>
      <c r="C86" s="25"/>
      <c r="D86" s="25"/>
      <c r="E86" s="25"/>
      <c r="F86" s="25"/>
      <c r="G86" s="25"/>
      <c r="H86" s="25"/>
      <c r="I86" s="25"/>
      <c r="J86" s="25"/>
    </row>
    <row r="87" spans="1:10">
      <c r="A87" s="25"/>
      <c r="B87" s="25"/>
      <c r="C87" s="25"/>
      <c r="D87" s="25"/>
      <c r="E87" s="25"/>
      <c r="F87" s="25"/>
      <c r="G87" s="25"/>
      <c r="H87" s="25"/>
      <c r="I87" s="25"/>
      <c r="J87" s="25"/>
    </row>
    <row r="88" spans="1:10">
      <c r="A88" s="25"/>
      <c r="B88" s="25"/>
      <c r="C88" s="25"/>
      <c r="D88" s="25"/>
      <c r="E88" s="25"/>
      <c r="F88" s="25"/>
      <c r="G88" s="25"/>
      <c r="H88" s="25"/>
      <c r="I88" s="25"/>
      <c r="J88" s="25"/>
    </row>
    <row r="89" spans="1:10">
      <c r="A89" s="25"/>
      <c r="B89" s="25"/>
      <c r="C89" s="25"/>
      <c r="D89" s="25"/>
      <c r="E89" s="25"/>
      <c r="F89" s="25"/>
      <c r="G89" s="25"/>
      <c r="H89" s="25"/>
      <c r="I89" s="25"/>
      <c r="J89" s="25"/>
    </row>
    <row r="90" spans="1:10">
      <c r="A90" s="25"/>
      <c r="B90" s="25"/>
      <c r="C90" s="25"/>
      <c r="D90" s="25"/>
      <c r="E90" s="25"/>
      <c r="F90" s="25"/>
      <c r="G90" s="25"/>
      <c r="H90" s="25"/>
      <c r="I90" s="25"/>
      <c r="J90" s="25"/>
    </row>
    <row r="91" spans="1:10">
      <c r="A91" s="25"/>
      <c r="B91" s="25"/>
      <c r="C91" s="25"/>
      <c r="D91" s="25"/>
      <c r="E91" s="25"/>
      <c r="F91" s="25"/>
      <c r="G91" s="25"/>
      <c r="H91" s="25"/>
      <c r="I91" s="25"/>
      <c r="J91" s="25"/>
    </row>
    <row r="92" spans="1:10">
      <c r="A92" s="25"/>
      <c r="B92" s="25"/>
      <c r="C92" s="25"/>
      <c r="D92" s="25"/>
      <c r="E92" s="25"/>
      <c r="F92" s="25"/>
      <c r="G92" s="25"/>
      <c r="H92" s="25"/>
      <c r="I92" s="25"/>
      <c r="J92" s="25"/>
    </row>
    <row r="93" spans="1:10">
      <c r="A93" s="25"/>
      <c r="B93" s="25"/>
      <c r="C93" s="25"/>
      <c r="D93" s="25"/>
      <c r="E93" s="25"/>
      <c r="F93" s="25"/>
      <c r="G93" s="25"/>
      <c r="H93" s="25"/>
      <c r="I93" s="25"/>
      <c r="J93" s="25"/>
    </row>
    <row r="94" spans="1:10">
      <c r="A94" s="25"/>
      <c r="B94" s="25"/>
      <c r="C94" s="25"/>
      <c r="D94" s="25"/>
      <c r="E94" s="25"/>
      <c r="F94" s="25"/>
      <c r="G94" s="25"/>
      <c r="H94" s="25"/>
      <c r="I94" s="25"/>
      <c r="J94" s="25"/>
    </row>
    <row r="95" spans="1:10">
      <c r="A95" s="25"/>
      <c r="B95" s="25"/>
      <c r="C95" s="25"/>
      <c r="D95" s="25"/>
      <c r="E95" s="25"/>
      <c r="F95" s="25"/>
      <c r="G95" s="25"/>
      <c r="H95" s="25"/>
      <c r="I95" s="25"/>
      <c r="J95" s="25"/>
    </row>
    <row r="96" spans="1:10">
      <c r="A96" s="25"/>
      <c r="B96" s="25"/>
      <c r="C96" s="25"/>
      <c r="D96" s="25"/>
      <c r="E96" s="25"/>
      <c r="F96" s="25"/>
      <c r="G96" s="25"/>
      <c r="H96" s="25"/>
      <c r="I96" s="25"/>
      <c r="J96" s="25"/>
    </row>
    <row r="97" spans="1:10">
      <c r="A97" s="25"/>
      <c r="B97" s="25"/>
      <c r="C97" s="25"/>
      <c r="D97" s="25"/>
      <c r="E97" s="25"/>
      <c r="F97" s="25"/>
      <c r="G97" s="25"/>
      <c r="H97" s="25"/>
      <c r="I97" s="25"/>
      <c r="J97" s="25"/>
    </row>
    <row r="98" spans="1:10">
      <c r="A98" s="25"/>
      <c r="B98" s="25"/>
      <c r="C98" s="25"/>
      <c r="D98" s="25"/>
      <c r="E98" s="25"/>
      <c r="F98" s="25"/>
      <c r="G98" s="25"/>
      <c r="H98" s="25"/>
      <c r="I98" s="25"/>
      <c r="J98" s="25"/>
    </row>
    <row r="99" spans="1:10">
      <c r="A99" s="25"/>
      <c r="B99" s="25"/>
      <c r="C99" s="25"/>
      <c r="D99" s="25"/>
      <c r="E99" s="25"/>
      <c r="F99" s="25"/>
      <c r="G99" s="25"/>
      <c r="H99" s="25"/>
      <c r="I99" s="25"/>
      <c r="J99" s="25"/>
    </row>
    <row r="100" spans="1:10">
      <c r="A100" s="25"/>
      <c r="B100" s="25"/>
      <c r="C100" s="25"/>
      <c r="D100" s="25"/>
      <c r="E100" s="25"/>
      <c r="F100" s="25"/>
      <c r="G100" s="25"/>
      <c r="H100" s="25"/>
      <c r="I100" s="25"/>
      <c r="J100" s="25"/>
    </row>
    <row r="101" spans="1:10">
      <c r="A101" s="25"/>
      <c r="B101" s="25"/>
      <c r="C101" s="25"/>
      <c r="D101" s="25"/>
      <c r="E101" s="25"/>
      <c r="F101" s="25"/>
      <c r="G101" s="25"/>
      <c r="H101" s="25"/>
      <c r="I101" s="25"/>
      <c r="J101" s="25"/>
    </row>
    <row r="102" spans="1:10">
      <c r="A102" s="25"/>
      <c r="B102" s="25"/>
      <c r="C102" s="25"/>
      <c r="D102" s="25"/>
      <c r="E102" s="25"/>
      <c r="F102" s="25"/>
      <c r="G102" s="25"/>
      <c r="H102" s="25"/>
      <c r="I102" s="25"/>
      <c r="J102" s="25"/>
    </row>
    <row r="103" spans="1:10">
      <c r="A103" s="25"/>
      <c r="B103" s="25"/>
      <c r="C103" s="25"/>
      <c r="D103" s="25"/>
      <c r="E103" s="25"/>
      <c r="F103" s="25"/>
      <c r="G103" s="25"/>
      <c r="H103" s="25"/>
      <c r="I103" s="25"/>
      <c r="J103" s="25"/>
    </row>
    <row r="104" spans="1:10">
      <c r="A104" s="25"/>
      <c r="B104" s="25"/>
      <c r="C104" s="25"/>
      <c r="D104" s="25"/>
      <c r="E104" s="25"/>
      <c r="F104" s="25"/>
      <c r="G104" s="25"/>
      <c r="H104" s="25"/>
      <c r="I104" s="25"/>
      <c r="J104" s="25"/>
    </row>
    <row r="105" spans="1:10">
      <c r="A105" s="25"/>
      <c r="B105" s="25"/>
      <c r="C105" s="25"/>
      <c r="D105" s="25"/>
      <c r="E105" s="25"/>
      <c r="F105" s="25"/>
      <c r="G105" s="25"/>
      <c r="H105" s="25"/>
      <c r="I105" s="25"/>
      <c r="J105" s="25"/>
    </row>
    <row r="106" spans="1:10">
      <c r="A106" s="25"/>
      <c r="B106" s="25"/>
      <c r="C106" s="25"/>
      <c r="D106" s="25"/>
      <c r="E106" s="25"/>
      <c r="F106" s="25"/>
      <c r="G106" s="25"/>
      <c r="H106" s="25"/>
      <c r="I106" s="25"/>
      <c r="J106" s="25"/>
    </row>
    <row r="107" spans="1:10">
      <c r="A107" s="25"/>
      <c r="B107" s="25"/>
      <c r="C107" s="25"/>
      <c r="D107" s="25"/>
      <c r="E107" s="25"/>
      <c r="F107" s="25"/>
      <c r="G107" s="25"/>
      <c r="H107" s="25"/>
      <c r="I107" s="25"/>
      <c r="J107" s="25"/>
    </row>
    <row r="108" spans="1:10">
      <c r="A108" s="25"/>
      <c r="B108" s="25"/>
      <c r="C108" s="25"/>
      <c r="D108" s="25"/>
      <c r="E108" s="25"/>
      <c r="F108" s="25"/>
      <c r="G108" s="25"/>
      <c r="H108" s="25"/>
      <c r="I108" s="25"/>
      <c r="J108" s="25"/>
    </row>
    <row r="109" spans="1:10">
      <c r="A109" s="25"/>
      <c r="B109" s="25"/>
      <c r="C109" s="25"/>
      <c r="D109" s="25"/>
      <c r="E109" s="25"/>
      <c r="F109" s="25"/>
      <c r="G109" s="25"/>
      <c r="H109" s="25"/>
      <c r="I109" s="25"/>
      <c r="J109" s="25"/>
    </row>
    <row r="110" spans="1:10">
      <c r="A110" s="25"/>
      <c r="B110" s="25"/>
      <c r="C110" s="25"/>
      <c r="D110" s="25"/>
      <c r="E110" s="25"/>
      <c r="F110" s="25"/>
      <c r="G110" s="25"/>
      <c r="H110" s="25"/>
      <c r="I110" s="25"/>
      <c r="J110" s="25"/>
    </row>
    <row r="111" spans="1:10">
      <c r="A111" s="25"/>
      <c r="B111" s="25"/>
      <c r="C111" s="25"/>
      <c r="D111" s="25"/>
      <c r="E111" s="25"/>
      <c r="F111" s="25"/>
      <c r="G111" s="25"/>
      <c r="H111" s="25"/>
      <c r="I111" s="25"/>
      <c r="J111" s="25"/>
    </row>
    <row r="112" spans="1:10">
      <c r="A112" s="25"/>
      <c r="B112" s="25"/>
      <c r="C112" s="25"/>
      <c r="D112" s="25"/>
      <c r="E112" s="25"/>
      <c r="F112" s="25"/>
      <c r="G112" s="25"/>
      <c r="H112" s="25"/>
      <c r="I112" s="25"/>
      <c r="J112" s="25"/>
    </row>
    <row r="113" spans="1:10">
      <c r="A113" s="25"/>
      <c r="B113" s="25"/>
      <c r="C113" s="25"/>
      <c r="D113" s="25"/>
      <c r="E113" s="25"/>
      <c r="F113" s="25"/>
      <c r="G113" s="25"/>
      <c r="H113" s="25"/>
      <c r="I113" s="25"/>
      <c r="J113" s="25"/>
    </row>
    <row r="114" spans="1:10">
      <c r="A114" s="25"/>
      <c r="B114" s="25"/>
      <c r="C114" s="25"/>
      <c r="D114" s="25"/>
      <c r="E114" s="25"/>
      <c r="F114" s="25"/>
      <c r="G114" s="25"/>
      <c r="H114" s="25"/>
      <c r="I114" s="25"/>
      <c r="J114" s="25"/>
    </row>
    <row r="115" spans="1:10">
      <c r="A115" s="25"/>
      <c r="B115" s="25"/>
      <c r="C115" s="25"/>
      <c r="D115" s="25"/>
      <c r="E115" s="25"/>
      <c r="F115" s="25"/>
      <c r="G115" s="25"/>
      <c r="H115" s="25"/>
      <c r="I115" s="25"/>
      <c r="J115" s="25"/>
    </row>
    <row r="116" spans="1:10">
      <c r="A116" s="25"/>
      <c r="B116" s="25"/>
      <c r="C116" s="25"/>
      <c r="D116" s="25"/>
      <c r="E116" s="25"/>
      <c r="F116" s="25"/>
      <c r="G116" s="25"/>
      <c r="H116" s="25"/>
      <c r="I116" s="25"/>
      <c r="J116" s="25"/>
    </row>
    <row r="117" spans="1:10">
      <c r="A117" s="25"/>
      <c r="B117" s="25"/>
      <c r="C117" s="25"/>
      <c r="D117" s="25"/>
      <c r="E117" s="25"/>
      <c r="F117" s="25"/>
      <c r="G117" s="25"/>
      <c r="H117" s="25"/>
      <c r="I117" s="25"/>
      <c r="J117" s="25"/>
    </row>
    <row r="118" spans="1:10">
      <c r="A118" s="25"/>
      <c r="B118" s="25"/>
      <c r="C118" s="25"/>
      <c r="D118" s="25"/>
      <c r="E118" s="25"/>
      <c r="F118" s="25"/>
      <c r="G118" s="25"/>
      <c r="H118" s="25"/>
      <c r="I118" s="25"/>
      <c r="J118" s="25"/>
    </row>
    <row r="119" spans="1:10">
      <c r="A119" s="25"/>
      <c r="B119" s="25"/>
      <c r="C119" s="25"/>
      <c r="D119" s="25"/>
      <c r="E119" s="25"/>
      <c r="F119" s="25"/>
      <c r="G119" s="25"/>
      <c r="H119" s="25"/>
      <c r="I119" s="25"/>
      <c r="J119" s="25"/>
    </row>
    <row r="120" spans="1:10">
      <c r="A120" s="25"/>
      <c r="B120" s="25"/>
      <c r="C120" s="25"/>
      <c r="D120" s="25"/>
      <c r="E120" s="25"/>
      <c r="F120" s="25"/>
      <c r="G120" s="25"/>
      <c r="H120" s="25"/>
      <c r="I120" s="25"/>
      <c r="J120" s="25"/>
    </row>
    <row r="121" spans="1:10">
      <c r="A121" s="25"/>
      <c r="B121" s="25"/>
      <c r="C121" s="25"/>
      <c r="D121" s="25"/>
      <c r="E121" s="25"/>
      <c r="F121" s="25"/>
      <c r="G121" s="25"/>
      <c r="H121" s="25"/>
      <c r="I121" s="25"/>
      <c r="J121" s="25"/>
    </row>
    <row r="122" spans="1:10">
      <c r="A122" s="25"/>
      <c r="B122" s="25"/>
      <c r="C122" s="25"/>
      <c r="D122" s="25"/>
      <c r="E122" s="25"/>
      <c r="F122" s="25"/>
      <c r="G122" s="25"/>
      <c r="H122" s="25"/>
      <c r="I122" s="25"/>
      <c r="J122" s="25"/>
    </row>
    <row r="123" spans="1:10">
      <c r="A123" s="25"/>
      <c r="B123" s="25"/>
      <c r="C123" s="25"/>
      <c r="D123" s="25"/>
      <c r="E123" s="25"/>
      <c r="F123" s="25"/>
      <c r="G123" s="25"/>
      <c r="H123" s="25"/>
      <c r="I123" s="25"/>
      <c r="J123" s="25"/>
    </row>
    <row r="124" spans="1:10">
      <c r="A124" s="25"/>
      <c r="B124" s="25"/>
      <c r="C124" s="25"/>
      <c r="D124" s="25"/>
      <c r="E124" s="25"/>
      <c r="F124" s="25"/>
      <c r="G124" s="25"/>
      <c r="H124" s="25"/>
      <c r="I124" s="25"/>
      <c r="J124" s="25"/>
    </row>
    <row r="125" spans="1:10">
      <c r="A125" s="25"/>
      <c r="B125" s="25"/>
      <c r="C125" s="25"/>
      <c r="D125" s="25"/>
      <c r="E125" s="25"/>
      <c r="F125" s="25"/>
      <c r="G125" s="25"/>
      <c r="H125" s="25"/>
      <c r="I125" s="25"/>
      <c r="J125" s="25"/>
    </row>
    <row r="126" spans="1:10">
      <c r="A126" s="25"/>
      <c r="B126" s="25"/>
      <c r="C126" s="25"/>
      <c r="D126" s="25"/>
      <c r="E126" s="25"/>
      <c r="F126" s="25"/>
      <c r="G126" s="25"/>
      <c r="H126" s="25"/>
      <c r="I126" s="25"/>
      <c r="J126" s="25"/>
    </row>
    <row r="127" spans="1:10">
      <c r="A127" s="25"/>
      <c r="B127" s="25"/>
      <c r="C127" s="25"/>
      <c r="D127" s="25"/>
      <c r="E127" s="25"/>
      <c r="F127" s="25"/>
      <c r="G127" s="25"/>
      <c r="H127" s="25"/>
      <c r="I127" s="25"/>
      <c r="J127" s="25"/>
    </row>
  </sheetData>
  <mergeCells count="7">
    <mergeCell ref="A1:H1"/>
    <mergeCell ref="D3:G3"/>
    <mergeCell ref="H3:H6"/>
    <mergeCell ref="A3:A6"/>
    <mergeCell ref="B3:C5"/>
    <mergeCell ref="D4:D6"/>
    <mergeCell ref="G4:G6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АдмиN</dc:creator>
  <cp:lastModifiedBy>Пользователь Windows</cp:lastModifiedBy>
  <cp:lastPrinted>2019-05-13T09:18:01Z</cp:lastPrinted>
  <dcterms:created xsi:type="dcterms:W3CDTF">2019-05-07T05:31:44Z</dcterms:created>
  <dcterms:modified xsi:type="dcterms:W3CDTF">2024-04-25T03:59:38Z</dcterms:modified>
</cp:coreProperties>
</file>