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-15" yWindow="105" windowWidth="28860" windowHeight="6255" tabRatio="608"/>
  </bookViews>
  <sheets>
    <sheet name="Лист3" sheetId="3" r:id="rId1"/>
  </sheets>
  <definedNames>
    <definedName name="sub_140130" localSheetId="0">Лист3!#REF!</definedName>
    <definedName name="_xlnm.Print_Titles" localSheetId="0">Лист3!$11:$16</definedName>
    <definedName name="_xlnm.Print_Area" localSheetId="0">Лист3!$A$1:$X$347</definedName>
  </definedNames>
  <calcPr calcId="125725"/>
</workbook>
</file>

<file path=xl/calcChain.xml><?xml version="1.0" encoding="utf-8"?>
<calcChain xmlns="http://schemas.openxmlformats.org/spreadsheetml/2006/main">
  <c r="G333" i="3"/>
  <c r="G334"/>
  <c r="G335"/>
  <c r="G332"/>
  <c r="G327"/>
  <c r="G328"/>
  <c r="G329"/>
  <c r="G326"/>
  <c r="G325" s="1"/>
  <c r="G324" s="1"/>
  <c r="G321"/>
  <c r="G322"/>
  <c r="G323"/>
  <c r="G320"/>
  <c r="G315"/>
  <c r="G316"/>
  <c r="G317"/>
  <c r="G314"/>
  <c r="G313" s="1"/>
  <c r="G312" s="1"/>
  <c r="G309"/>
  <c r="G310"/>
  <c r="G311"/>
  <c r="G308"/>
  <c r="G307" s="1"/>
  <c r="G306" s="1"/>
  <c r="G303"/>
  <c r="G304"/>
  <c r="G305"/>
  <c r="G299" s="1"/>
  <c r="G293" s="1"/>
  <c r="G341" s="1"/>
  <c r="G302"/>
  <c r="G301" s="1"/>
  <c r="G277"/>
  <c r="G278"/>
  <c r="G279"/>
  <c r="G276"/>
  <c r="G271"/>
  <c r="G272"/>
  <c r="G273"/>
  <c r="G270"/>
  <c r="G269" s="1"/>
  <c r="G268" s="1"/>
  <c r="G253"/>
  <c r="G254"/>
  <c r="G255"/>
  <c r="G249" s="1"/>
  <c r="G243" s="1"/>
  <c r="G252"/>
  <c r="G235"/>
  <c r="G236"/>
  <c r="G237"/>
  <c r="G234"/>
  <c r="G229"/>
  <c r="G230"/>
  <c r="G231"/>
  <c r="G228"/>
  <c r="G223"/>
  <c r="G224"/>
  <c r="G225"/>
  <c r="G219" s="1"/>
  <c r="G213" s="1"/>
  <c r="G222"/>
  <c r="G221" s="1"/>
  <c r="G205"/>
  <c r="G206"/>
  <c r="G207"/>
  <c r="G204"/>
  <c r="G199"/>
  <c r="G200"/>
  <c r="G201"/>
  <c r="G195" s="1"/>
  <c r="G189" s="1"/>
  <c r="G198"/>
  <c r="G173"/>
  <c r="G174"/>
  <c r="G175"/>
  <c r="G169" s="1"/>
  <c r="G163" s="1"/>
  <c r="G172"/>
  <c r="G166" s="1"/>
  <c r="G160" s="1"/>
  <c r="G155"/>
  <c r="G156"/>
  <c r="G157"/>
  <c r="G154"/>
  <c r="G149"/>
  <c r="G150"/>
  <c r="G151"/>
  <c r="G148"/>
  <c r="G143"/>
  <c r="G144"/>
  <c r="G145"/>
  <c r="G142"/>
  <c r="G137"/>
  <c r="G138"/>
  <c r="G139"/>
  <c r="G136"/>
  <c r="G131"/>
  <c r="G132"/>
  <c r="G133"/>
  <c r="G130"/>
  <c r="G129" s="1"/>
  <c r="G125"/>
  <c r="G126"/>
  <c r="G127"/>
  <c r="G124"/>
  <c r="G119"/>
  <c r="G120"/>
  <c r="G121"/>
  <c r="G115" s="1"/>
  <c r="G109" s="1"/>
  <c r="G118"/>
  <c r="G101"/>
  <c r="G102"/>
  <c r="G103"/>
  <c r="G100"/>
  <c r="G95"/>
  <c r="G96"/>
  <c r="G97"/>
  <c r="G94"/>
  <c r="G93" s="1"/>
  <c r="G89"/>
  <c r="G90"/>
  <c r="G91"/>
  <c r="G85" s="1"/>
  <c r="G79" s="1"/>
  <c r="G88"/>
  <c r="G73"/>
  <c r="G71"/>
  <c r="G72"/>
  <c r="G69" s="1"/>
  <c r="G68" s="1"/>
  <c r="G70"/>
  <c r="G65"/>
  <c r="G66"/>
  <c r="G67"/>
  <c r="G64"/>
  <c r="G59"/>
  <c r="G60"/>
  <c r="G61"/>
  <c r="G49" s="1"/>
  <c r="G43" s="1"/>
  <c r="G58"/>
  <c r="G55" s="1"/>
  <c r="G53"/>
  <c r="G54"/>
  <c r="G52"/>
  <c r="G36"/>
  <c r="G35"/>
  <c r="G34"/>
  <c r="G28" s="1"/>
  <c r="G22" s="1"/>
  <c r="M331"/>
  <c r="M330" s="1"/>
  <c r="M325"/>
  <c r="M324" s="1"/>
  <c r="M319"/>
  <c r="M318" s="1"/>
  <c r="M313"/>
  <c r="M312" s="1"/>
  <c r="M307"/>
  <c r="M306" s="1"/>
  <c r="M301"/>
  <c r="M300" s="1"/>
  <c r="M299"/>
  <c r="M298"/>
  <c r="M297"/>
  <c r="M291" s="1"/>
  <c r="M339" s="1"/>
  <c r="M296"/>
  <c r="M290" s="1"/>
  <c r="M338" s="1"/>
  <c r="M293"/>
  <c r="M341" s="1"/>
  <c r="M292"/>
  <c r="M340" s="1"/>
  <c r="M275"/>
  <c r="M274" s="1"/>
  <c r="M269"/>
  <c r="M268" s="1"/>
  <c r="M267"/>
  <c r="M261" s="1"/>
  <c r="M266"/>
  <c r="M260" s="1"/>
  <c r="M265"/>
  <c r="M264"/>
  <c r="M258" s="1"/>
  <c r="M259"/>
  <c r="M251"/>
  <c r="M250" s="1"/>
  <c r="M244" s="1"/>
  <c r="M238" s="1"/>
  <c r="M249"/>
  <c r="M248"/>
  <c r="M242" s="1"/>
  <c r="M247"/>
  <c r="M241" s="1"/>
  <c r="M246"/>
  <c r="M243"/>
  <c r="M240"/>
  <c r="M233"/>
  <c r="M232" s="1"/>
  <c r="M227"/>
  <c r="M226" s="1"/>
  <c r="M221"/>
  <c r="M220"/>
  <c r="M219"/>
  <c r="M213" s="1"/>
  <c r="M218"/>
  <c r="M217"/>
  <c r="M211" s="1"/>
  <c r="M216"/>
  <c r="M210" s="1"/>
  <c r="M212"/>
  <c r="M203"/>
  <c r="M202" s="1"/>
  <c r="M197"/>
  <c r="M196" s="1"/>
  <c r="M195"/>
  <c r="M189" s="1"/>
  <c r="M285" s="1"/>
  <c r="M194"/>
  <c r="M193"/>
  <c r="M192"/>
  <c r="M186" s="1"/>
  <c r="M191"/>
  <c r="M185" s="1"/>
  <c r="M188"/>
  <c r="M187"/>
  <c r="M171"/>
  <c r="M165" s="1"/>
  <c r="M159" s="1"/>
  <c r="M169"/>
  <c r="M168"/>
  <c r="M167"/>
  <c r="M161" s="1"/>
  <c r="M166"/>
  <c r="M160" s="1"/>
  <c r="M163"/>
  <c r="M162"/>
  <c r="M153"/>
  <c r="M152"/>
  <c r="M147"/>
  <c r="M146" s="1"/>
  <c r="M141"/>
  <c r="M140" s="1"/>
  <c r="M135"/>
  <c r="M134" s="1"/>
  <c r="M129"/>
  <c r="M128"/>
  <c r="M123"/>
  <c r="M122" s="1"/>
  <c r="M117"/>
  <c r="M116" s="1"/>
  <c r="M115"/>
  <c r="M109" s="1"/>
  <c r="M114"/>
  <c r="M108" s="1"/>
  <c r="M113"/>
  <c r="M112"/>
  <c r="M106" s="1"/>
  <c r="M107"/>
  <c r="M179" s="1"/>
  <c r="M99"/>
  <c r="M98" s="1"/>
  <c r="M93"/>
  <c r="M92"/>
  <c r="M87"/>
  <c r="M86"/>
  <c r="M85"/>
  <c r="M79" s="1"/>
  <c r="M84"/>
  <c r="M78" s="1"/>
  <c r="M83"/>
  <c r="M77" s="1"/>
  <c r="M82"/>
  <c r="M76" s="1"/>
  <c r="M69"/>
  <c r="M68" s="1"/>
  <c r="M63"/>
  <c r="M62" s="1"/>
  <c r="M57"/>
  <c r="M56" s="1"/>
  <c r="M51"/>
  <c r="M50"/>
  <c r="M49"/>
  <c r="M43" s="1"/>
  <c r="M37" s="1"/>
  <c r="M31" s="1"/>
  <c r="M25" s="1"/>
  <c r="M48"/>
  <c r="M42" s="1"/>
  <c r="M47"/>
  <c r="M41" s="1"/>
  <c r="M46"/>
  <c r="M40" s="1"/>
  <c r="M33"/>
  <c r="M30"/>
  <c r="M29"/>
  <c r="M23" s="1"/>
  <c r="M28"/>
  <c r="M22" s="1"/>
  <c r="M27"/>
  <c r="M21" s="1"/>
  <c r="M24"/>
  <c r="L167"/>
  <c r="N167"/>
  <c r="H112"/>
  <c r="H106" s="1"/>
  <c r="I112"/>
  <c r="I106" s="1"/>
  <c r="J112"/>
  <c r="J106" s="1"/>
  <c r="K112"/>
  <c r="K106" s="1"/>
  <c r="L112"/>
  <c r="L106" s="1"/>
  <c r="N112"/>
  <c r="N106" s="1"/>
  <c r="H113"/>
  <c r="H107" s="1"/>
  <c r="I113"/>
  <c r="I107" s="1"/>
  <c r="J113"/>
  <c r="J107" s="1"/>
  <c r="K113"/>
  <c r="L113"/>
  <c r="L107"/>
  <c r="N113"/>
  <c r="N107" s="1"/>
  <c r="H114"/>
  <c r="I114"/>
  <c r="I108" s="1"/>
  <c r="J114"/>
  <c r="J108" s="1"/>
  <c r="K114"/>
  <c r="K108" s="1"/>
  <c r="L114"/>
  <c r="L108" s="1"/>
  <c r="N114"/>
  <c r="H115"/>
  <c r="H109" s="1"/>
  <c r="I115"/>
  <c r="I109"/>
  <c r="J115"/>
  <c r="J109" s="1"/>
  <c r="K115"/>
  <c r="K109"/>
  <c r="L115"/>
  <c r="L109" s="1"/>
  <c r="N115"/>
  <c r="N109"/>
  <c r="N147"/>
  <c r="N146" s="1"/>
  <c r="L147"/>
  <c r="L146" s="1"/>
  <c r="K147"/>
  <c r="K146" s="1"/>
  <c r="J147"/>
  <c r="J146" s="1"/>
  <c r="I147"/>
  <c r="I146" s="1"/>
  <c r="H147"/>
  <c r="H146" s="1"/>
  <c r="N153"/>
  <c r="N152"/>
  <c r="L153"/>
  <c r="L152" s="1"/>
  <c r="K153"/>
  <c r="K152"/>
  <c r="J153"/>
  <c r="J152" s="1"/>
  <c r="I153"/>
  <c r="I152" s="1"/>
  <c r="H153"/>
  <c r="H152" s="1"/>
  <c r="L195"/>
  <c r="K195"/>
  <c r="K189" s="1"/>
  <c r="J195"/>
  <c r="I195"/>
  <c r="I189" s="1"/>
  <c r="H195"/>
  <c r="L194"/>
  <c r="L188" s="1"/>
  <c r="K194"/>
  <c r="J194"/>
  <c r="J188" s="1"/>
  <c r="I194"/>
  <c r="H194"/>
  <c r="H188"/>
  <c r="L193"/>
  <c r="K193"/>
  <c r="J193"/>
  <c r="J187"/>
  <c r="I193"/>
  <c r="I187" s="1"/>
  <c r="H193"/>
  <c r="L192"/>
  <c r="L186" s="1"/>
  <c r="K192"/>
  <c r="K186" s="1"/>
  <c r="J192"/>
  <c r="J186" s="1"/>
  <c r="I192"/>
  <c r="H192"/>
  <c r="H186" s="1"/>
  <c r="N195"/>
  <c r="N189" s="1"/>
  <c r="N194"/>
  <c r="N193"/>
  <c r="N187" s="1"/>
  <c r="N192"/>
  <c r="N186" s="1"/>
  <c r="N203"/>
  <c r="N202" s="1"/>
  <c r="L203"/>
  <c r="K203"/>
  <c r="K202" s="1"/>
  <c r="J203"/>
  <c r="J202" s="1"/>
  <c r="I203"/>
  <c r="I202" s="1"/>
  <c r="H203"/>
  <c r="H202"/>
  <c r="H296"/>
  <c r="H290" s="1"/>
  <c r="H338" s="1"/>
  <c r="I296"/>
  <c r="I290"/>
  <c r="I338" s="1"/>
  <c r="J296"/>
  <c r="J290"/>
  <c r="J338" s="1"/>
  <c r="K296"/>
  <c r="K290" s="1"/>
  <c r="K338" s="1"/>
  <c r="L296"/>
  <c r="L290" s="1"/>
  <c r="L338" s="1"/>
  <c r="N296"/>
  <c r="N290" s="1"/>
  <c r="N338" s="1"/>
  <c r="H297"/>
  <c r="H291" s="1"/>
  <c r="H339" s="1"/>
  <c r="I297"/>
  <c r="J297"/>
  <c r="J291" s="1"/>
  <c r="J339" s="1"/>
  <c r="K297"/>
  <c r="K291"/>
  <c r="K339" s="1"/>
  <c r="L297"/>
  <c r="L291" s="1"/>
  <c r="L339" s="1"/>
  <c r="N297"/>
  <c r="H298"/>
  <c r="H292" s="1"/>
  <c r="H340" s="1"/>
  <c r="I298"/>
  <c r="I292" s="1"/>
  <c r="I340" s="1"/>
  <c r="I337" s="1"/>
  <c r="J298"/>
  <c r="J292" s="1"/>
  <c r="J340" s="1"/>
  <c r="K298"/>
  <c r="L298"/>
  <c r="L292" s="1"/>
  <c r="L340" s="1"/>
  <c r="N298"/>
  <c r="N292" s="1"/>
  <c r="N340" s="1"/>
  <c r="H299"/>
  <c r="H293" s="1"/>
  <c r="H341" s="1"/>
  <c r="I299"/>
  <c r="I293" s="1"/>
  <c r="I341" s="1"/>
  <c r="J299"/>
  <c r="J293" s="1"/>
  <c r="J341" s="1"/>
  <c r="K299"/>
  <c r="K293" s="1"/>
  <c r="K341" s="1"/>
  <c r="L299"/>
  <c r="L293"/>
  <c r="L341" s="1"/>
  <c r="N299"/>
  <c r="N293" s="1"/>
  <c r="N341" s="1"/>
  <c r="N331"/>
  <c r="N330"/>
  <c r="L331"/>
  <c r="L330" s="1"/>
  <c r="K331"/>
  <c r="K330"/>
  <c r="J331"/>
  <c r="J330" s="1"/>
  <c r="I331"/>
  <c r="I330"/>
  <c r="H331"/>
  <c r="H330" s="1"/>
  <c r="N325"/>
  <c r="N324"/>
  <c r="L325"/>
  <c r="L324" s="1"/>
  <c r="K325"/>
  <c r="K324"/>
  <c r="J325"/>
  <c r="J324" s="1"/>
  <c r="I325"/>
  <c r="I324"/>
  <c r="H325"/>
  <c r="H324" s="1"/>
  <c r="K107"/>
  <c r="H108"/>
  <c r="N108"/>
  <c r="N141"/>
  <c r="N140" s="1"/>
  <c r="L141"/>
  <c r="L140"/>
  <c r="K141"/>
  <c r="K140" s="1"/>
  <c r="J141"/>
  <c r="J140" s="1"/>
  <c r="I141"/>
  <c r="I140"/>
  <c r="H141"/>
  <c r="H140" s="1"/>
  <c r="Q50"/>
  <c r="N319"/>
  <c r="N318"/>
  <c r="L319"/>
  <c r="L318"/>
  <c r="K319"/>
  <c r="K295" s="1"/>
  <c r="K289" s="1"/>
  <c r="K318"/>
  <c r="J319"/>
  <c r="J318"/>
  <c r="I319"/>
  <c r="H319"/>
  <c r="H318" s="1"/>
  <c r="N135"/>
  <c r="N134"/>
  <c r="L135"/>
  <c r="L134"/>
  <c r="K135"/>
  <c r="K134"/>
  <c r="J135"/>
  <c r="J134" s="1"/>
  <c r="I135"/>
  <c r="I134" s="1"/>
  <c r="H135"/>
  <c r="N129"/>
  <c r="N128"/>
  <c r="L129"/>
  <c r="L128"/>
  <c r="K129"/>
  <c r="K128" s="1"/>
  <c r="J129"/>
  <c r="J128" s="1"/>
  <c r="I129"/>
  <c r="I128"/>
  <c r="H129"/>
  <c r="J216"/>
  <c r="J210"/>
  <c r="H166"/>
  <c r="H160" s="1"/>
  <c r="I166"/>
  <c r="I160"/>
  <c r="J166"/>
  <c r="J160" s="1"/>
  <c r="K166"/>
  <c r="K160"/>
  <c r="L166"/>
  <c r="L160" s="1"/>
  <c r="N166"/>
  <c r="N160"/>
  <c r="H167"/>
  <c r="H161" s="1"/>
  <c r="I167"/>
  <c r="I161"/>
  <c r="J167"/>
  <c r="J161" s="1"/>
  <c r="K167"/>
  <c r="K161" s="1"/>
  <c r="L161"/>
  <c r="N161"/>
  <c r="H168"/>
  <c r="H162" s="1"/>
  <c r="I168"/>
  <c r="I162"/>
  <c r="J168"/>
  <c r="J162" s="1"/>
  <c r="K168"/>
  <c r="K162"/>
  <c r="L168"/>
  <c r="L162" s="1"/>
  <c r="N168"/>
  <c r="N162" s="1"/>
  <c r="H169"/>
  <c r="H163" s="1"/>
  <c r="I169"/>
  <c r="I163"/>
  <c r="J169"/>
  <c r="J163" s="1"/>
  <c r="K169"/>
  <c r="K163"/>
  <c r="L169"/>
  <c r="L163" s="1"/>
  <c r="N169"/>
  <c r="N163"/>
  <c r="H33"/>
  <c r="H27" s="1"/>
  <c r="H21" s="1"/>
  <c r="I33"/>
  <c r="I27" s="1"/>
  <c r="I21" s="1"/>
  <c r="J33"/>
  <c r="J27"/>
  <c r="J21"/>
  <c r="K33"/>
  <c r="K27"/>
  <c r="K21"/>
  <c r="L33"/>
  <c r="L27" s="1"/>
  <c r="L21" s="1"/>
  <c r="N33"/>
  <c r="N27"/>
  <c r="N21" s="1"/>
  <c r="I267"/>
  <c r="I261"/>
  <c r="J267"/>
  <c r="J261" s="1"/>
  <c r="K267"/>
  <c r="K261"/>
  <c r="L267"/>
  <c r="L261" s="1"/>
  <c r="N267"/>
  <c r="N261" s="1"/>
  <c r="H267"/>
  <c r="G267" s="1"/>
  <c r="G261" s="1"/>
  <c r="I266"/>
  <c r="I260" s="1"/>
  <c r="J266"/>
  <c r="J260" s="1"/>
  <c r="K266"/>
  <c r="K260" s="1"/>
  <c r="L266"/>
  <c r="L260" s="1"/>
  <c r="N266"/>
  <c r="N260" s="1"/>
  <c r="H266"/>
  <c r="H260"/>
  <c r="I265"/>
  <c r="J265"/>
  <c r="K265"/>
  <c r="K259"/>
  <c r="L265"/>
  <c r="L259" s="1"/>
  <c r="N265"/>
  <c r="H265"/>
  <c r="G265" s="1"/>
  <c r="G259" s="1"/>
  <c r="I264"/>
  <c r="J264"/>
  <c r="K264"/>
  <c r="K258" s="1"/>
  <c r="L264"/>
  <c r="L258"/>
  <c r="N264"/>
  <c r="H264"/>
  <c r="H171"/>
  <c r="H165" s="1"/>
  <c r="H159" s="1"/>
  <c r="H170"/>
  <c r="H164" s="1"/>
  <c r="H158" s="1"/>
  <c r="I171"/>
  <c r="I170" s="1"/>
  <c r="I164" s="1"/>
  <c r="I158" s="1"/>
  <c r="J171"/>
  <c r="J170" s="1"/>
  <c r="J164" s="1"/>
  <c r="J158" s="1"/>
  <c r="K171"/>
  <c r="K170" s="1"/>
  <c r="K164" s="1"/>
  <c r="K158" s="1"/>
  <c r="L171"/>
  <c r="L165" s="1"/>
  <c r="L159" s="1"/>
  <c r="N171"/>
  <c r="N165" s="1"/>
  <c r="N159" s="1"/>
  <c r="H123"/>
  <c r="H122"/>
  <c r="I123"/>
  <c r="I122" s="1"/>
  <c r="J123"/>
  <c r="K123"/>
  <c r="K122" s="1"/>
  <c r="L123"/>
  <c r="L122" s="1"/>
  <c r="N123"/>
  <c r="N122" s="1"/>
  <c r="H117"/>
  <c r="I117"/>
  <c r="I116"/>
  <c r="J117"/>
  <c r="J116"/>
  <c r="K117"/>
  <c r="L117"/>
  <c r="L116" s="1"/>
  <c r="N117"/>
  <c r="H69"/>
  <c r="H68" s="1"/>
  <c r="I69"/>
  <c r="J69"/>
  <c r="J68" s="1"/>
  <c r="K69"/>
  <c r="K68"/>
  <c r="L69"/>
  <c r="L68" s="1"/>
  <c r="N69"/>
  <c r="N68"/>
  <c r="N63"/>
  <c r="N62" s="1"/>
  <c r="H63"/>
  <c r="H62"/>
  <c r="I63"/>
  <c r="I62" s="1"/>
  <c r="J63"/>
  <c r="J62" s="1"/>
  <c r="K63"/>
  <c r="K62" s="1"/>
  <c r="L63"/>
  <c r="L62" s="1"/>
  <c r="H57"/>
  <c r="H56" s="1"/>
  <c r="I57"/>
  <c r="J57"/>
  <c r="J56" s="1"/>
  <c r="K57"/>
  <c r="L57"/>
  <c r="L56" s="1"/>
  <c r="N57"/>
  <c r="N56" s="1"/>
  <c r="H51"/>
  <c r="H50" s="1"/>
  <c r="H44" s="1"/>
  <c r="H38" s="1"/>
  <c r="I51"/>
  <c r="J51"/>
  <c r="J50" s="1"/>
  <c r="K51"/>
  <c r="K50" s="1"/>
  <c r="L51"/>
  <c r="L45" s="1"/>
  <c r="L39" s="1"/>
  <c r="N51"/>
  <c r="N50" s="1"/>
  <c r="H30"/>
  <c r="H24" s="1"/>
  <c r="I30"/>
  <c r="I24" s="1"/>
  <c r="J30"/>
  <c r="J24" s="1"/>
  <c r="K30"/>
  <c r="K24" s="1"/>
  <c r="L30"/>
  <c r="L24" s="1"/>
  <c r="N30"/>
  <c r="N24" s="1"/>
  <c r="H29"/>
  <c r="H23" s="1"/>
  <c r="I29"/>
  <c r="I23" s="1"/>
  <c r="J29"/>
  <c r="J23" s="1"/>
  <c r="K29"/>
  <c r="K23" s="1"/>
  <c r="L29"/>
  <c r="L23" s="1"/>
  <c r="N29"/>
  <c r="N23" s="1"/>
  <c r="H28"/>
  <c r="H22" s="1"/>
  <c r="I28"/>
  <c r="I22" s="1"/>
  <c r="J28"/>
  <c r="J22" s="1"/>
  <c r="K28"/>
  <c r="K22" s="1"/>
  <c r="L28"/>
  <c r="L22" s="1"/>
  <c r="N28"/>
  <c r="N22" s="1"/>
  <c r="G29"/>
  <c r="G23" s="1"/>
  <c r="G30"/>
  <c r="G24" s="1"/>
  <c r="N313"/>
  <c r="N312"/>
  <c r="L313"/>
  <c r="K313"/>
  <c r="K312"/>
  <c r="J313"/>
  <c r="J312" s="1"/>
  <c r="I313"/>
  <c r="I312" s="1"/>
  <c r="H313"/>
  <c r="H312" s="1"/>
  <c r="N307"/>
  <c r="N306" s="1"/>
  <c r="L307"/>
  <c r="L306" s="1"/>
  <c r="K307"/>
  <c r="K306" s="1"/>
  <c r="J307"/>
  <c r="J306" s="1"/>
  <c r="I307"/>
  <c r="I306" s="1"/>
  <c r="I294" s="1"/>
  <c r="I288" s="1"/>
  <c r="H307"/>
  <c r="H306"/>
  <c r="N301"/>
  <c r="L301"/>
  <c r="K301"/>
  <c r="K300"/>
  <c r="J301"/>
  <c r="J300" s="1"/>
  <c r="I301"/>
  <c r="I300"/>
  <c r="H301"/>
  <c r="H300" s="1"/>
  <c r="N275"/>
  <c r="N274"/>
  <c r="L275"/>
  <c r="L274" s="1"/>
  <c r="K275"/>
  <c r="K274"/>
  <c r="J275"/>
  <c r="J274" s="1"/>
  <c r="I275"/>
  <c r="I274"/>
  <c r="H275"/>
  <c r="H274" s="1"/>
  <c r="N269"/>
  <c r="N268"/>
  <c r="L269"/>
  <c r="L268" s="1"/>
  <c r="K269"/>
  <c r="K268"/>
  <c r="J269"/>
  <c r="J268" s="1"/>
  <c r="I269"/>
  <c r="I268"/>
  <c r="H269"/>
  <c r="H268" s="1"/>
  <c r="G247"/>
  <c r="G241" s="1"/>
  <c r="G246"/>
  <c r="G240" s="1"/>
  <c r="N251"/>
  <c r="L251"/>
  <c r="L250"/>
  <c r="L244"/>
  <c r="L238" s="1"/>
  <c r="K251"/>
  <c r="K250" s="1"/>
  <c r="K244" s="1"/>
  <c r="K238" s="1"/>
  <c r="J251"/>
  <c r="J250"/>
  <c r="J244"/>
  <c r="J238" s="1"/>
  <c r="I251"/>
  <c r="I250"/>
  <c r="I244"/>
  <c r="I238" s="1"/>
  <c r="H251"/>
  <c r="H245"/>
  <c r="H239"/>
  <c r="N249"/>
  <c r="N243" s="1"/>
  <c r="L249"/>
  <c r="L243"/>
  <c r="K249"/>
  <c r="K243" s="1"/>
  <c r="J249"/>
  <c r="J243" s="1"/>
  <c r="I249"/>
  <c r="I243" s="1"/>
  <c r="I285" s="1"/>
  <c r="H249"/>
  <c r="H243" s="1"/>
  <c r="N248"/>
  <c r="N242" s="1"/>
  <c r="L248"/>
  <c r="L242"/>
  <c r="K248"/>
  <c r="K242" s="1"/>
  <c r="J248"/>
  <c r="J242"/>
  <c r="I248"/>
  <c r="I242" s="1"/>
  <c r="H248"/>
  <c r="H242" s="1"/>
  <c r="N247"/>
  <c r="N241" s="1"/>
  <c r="L247"/>
  <c r="L241" s="1"/>
  <c r="K247"/>
  <c r="K241" s="1"/>
  <c r="J247"/>
  <c r="J241"/>
  <c r="I247"/>
  <c r="I241" s="1"/>
  <c r="H247"/>
  <c r="H241"/>
  <c r="N246"/>
  <c r="N240" s="1"/>
  <c r="L246"/>
  <c r="L240" s="1"/>
  <c r="K246"/>
  <c r="K240"/>
  <c r="J246"/>
  <c r="J240" s="1"/>
  <c r="I246"/>
  <c r="I240" s="1"/>
  <c r="H246"/>
  <c r="H240" s="1"/>
  <c r="N233"/>
  <c r="N232" s="1"/>
  <c r="L233"/>
  <c r="L232" s="1"/>
  <c r="K233"/>
  <c r="K232" s="1"/>
  <c r="J233"/>
  <c r="J232" s="1"/>
  <c r="I233"/>
  <c r="I232" s="1"/>
  <c r="H233"/>
  <c r="H232" s="1"/>
  <c r="N227"/>
  <c r="N226" s="1"/>
  <c r="L227"/>
  <c r="L226" s="1"/>
  <c r="K227"/>
  <c r="K226" s="1"/>
  <c r="J227"/>
  <c r="J226"/>
  <c r="I227"/>
  <c r="I226" s="1"/>
  <c r="H227"/>
  <c r="H226"/>
  <c r="N221"/>
  <c r="N220" s="1"/>
  <c r="L221"/>
  <c r="L220" s="1"/>
  <c r="K221"/>
  <c r="K220" s="1"/>
  <c r="J221"/>
  <c r="J220" s="1"/>
  <c r="I221"/>
  <c r="I215" s="1"/>
  <c r="I209" s="1"/>
  <c r="H221"/>
  <c r="N219"/>
  <c r="N213"/>
  <c r="L219"/>
  <c r="L213" s="1"/>
  <c r="K219"/>
  <c r="K213"/>
  <c r="J219"/>
  <c r="J213" s="1"/>
  <c r="I219"/>
  <c r="I213"/>
  <c r="H219"/>
  <c r="H213" s="1"/>
  <c r="N218"/>
  <c r="N212"/>
  <c r="L218"/>
  <c r="L212" s="1"/>
  <c r="K218"/>
  <c r="K212" s="1"/>
  <c r="J218"/>
  <c r="J212"/>
  <c r="I218"/>
  <c r="I212" s="1"/>
  <c r="H218"/>
  <c r="H212"/>
  <c r="N217"/>
  <c r="N211" s="1"/>
  <c r="L217"/>
  <c r="L211"/>
  <c r="K217"/>
  <c r="K211" s="1"/>
  <c r="J217"/>
  <c r="J211" s="1"/>
  <c r="J283" s="1"/>
  <c r="I217"/>
  <c r="I211" s="1"/>
  <c r="H217"/>
  <c r="H211"/>
  <c r="N216"/>
  <c r="N210" s="1"/>
  <c r="L216"/>
  <c r="L210" s="1"/>
  <c r="K216"/>
  <c r="K210" s="1"/>
  <c r="I216"/>
  <c r="I210" s="1"/>
  <c r="H216"/>
  <c r="H210" s="1"/>
  <c r="G194"/>
  <c r="G188" s="1"/>
  <c r="G193"/>
  <c r="G187" s="1"/>
  <c r="G192"/>
  <c r="G186" s="1"/>
  <c r="N197"/>
  <c r="L197"/>
  <c r="L196" s="1"/>
  <c r="K197"/>
  <c r="J197"/>
  <c r="J196" s="1"/>
  <c r="I197"/>
  <c r="I191" s="1"/>
  <c r="H197"/>
  <c r="L189"/>
  <c r="J189"/>
  <c r="H189"/>
  <c r="N188"/>
  <c r="K188"/>
  <c r="I188"/>
  <c r="L187"/>
  <c r="L283" s="1"/>
  <c r="K187"/>
  <c r="H187"/>
  <c r="I186"/>
  <c r="J49"/>
  <c r="J43" s="1"/>
  <c r="J37" s="1"/>
  <c r="H82"/>
  <c r="H76"/>
  <c r="I82"/>
  <c r="I76" s="1"/>
  <c r="J82"/>
  <c r="J76" s="1"/>
  <c r="K82"/>
  <c r="K76" s="1"/>
  <c r="L82"/>
  <c r="L76" s="1"/>
  <c r="N82"/>
  <c r="N76" s="1"/>
  <c r="N46"/>
  <c r="N40" s="1"/>
  <c r="H83"/>
  <c r="H77" s="1"/>
  <c r="I83"/>
  <c r="I77"/>
  <c r="J83"/>
  <c r="J77" s="1"/>
  <c r="K83"/>
  <c r="K77" s="1"/>
  <c r="L83"/>
  <c r="L77"/>
  <c r="N83"/>
  <c r="N77"/>
  <c r="N47"/>
  <c r="N41"/>
  <c r="H84"/>
  <c r="H78"/>
  <c r="I84"/>
  <c r="I78"/>
  <c r="J84"/>
  <c r="J78"/>
  <c r="K84"/>
  <c r="K78"/>
  <c r="L84"/>
  <c r="L78"/>
  <c r="N84"/>
  <c r="N78"/>
  <c r="H85"/>
  <c r="H79"/>
  <c r="H49"/>
  <c r="H43"/>
  <c r="H37" s="1"/>
  <c r="G37" s="1"/>
  <c r="I85"/>
  <c r="I79" s="1"/>
  <c r="I49"/>
  <c r="I43"/>
  <c r="I37" s="1"/>
  <c r="J85"/>
  <c r="J79" s="1"/>
  <c r="K85"/>
  <c r="K79" s="1"/>
  <c r="K49"/>
  <c r="K43" s="1"/>
  <c r="K37" s="1"/>
  <c r="L85"/>
  <c r="L79"/>
  <c r="L49"/>
  <c r="L43" s="1"/>
  <c r="L37" s="1"/>
  <c r="N85"/>
  <c r="N79"/>
  <c r="N49"/>
  <c r="N43" s="1"/>
  <c r="N37" s="1"/>
  <c r="H93"/>
  <c r="H92" s="1"/>
  <c r="N99"/>
  <c r="L99"/>
  <c r="L98" s="1"/>
  <c r="K99"/>
  <c r="K98" s="1"/>
  <c r="J99"/>
  <c r="J98"/>
  <c r="I99"/>
  <c r="H99"/>
  <c r="H98"/>
  <c r="N93"/>
  <c r="N92" s="1"/>
  <c r="L93"/>
  <c r="L92" s="1"/>
  <c r="K93"/>
  <c r="K92" s="1"/>
  <c r="J93"/>
  <c r="J92" s="1"/>
  <c r="I93"/>
  <c r="I92" s="1"/>
  <c r="G84"/>
  <c r="G78" s="1"/>
  <c r="N87"/>
  <c r="N86" s="1"/>
  <c r="L87"/>
  <c r="L86"/>
  <c r="K87"/>
  <c r="K86" s="1"/>
  <c r="J87"/>
  <c r="J86" s="1"/>
  <c r="I87"/>
  <c r="H87"/>
  <c r="H86" s="1"/>
  <c r="H80" s="1"/>
  <c r="H74" s="1"/>
  <c r="H81"/>
  <c r="H75" s="1"/>
  <c r="Q173"/>
  <c r="Q170"/>
  <c r="Q98"/>
  <c r="Q92"/>
  <c r="Q68"/>
  <c r="Q62"/>
  <c r="Q32"/>
  <c r="G167"/>
  <c r="G161" s="1"/>
  <c r="G168"/>
  <c r="G162" s="1"/>
  <c r="L47"/>
  <c r="L41"/>
  <c r="L48"/>
  <c r="L42" s="1"/>
  <c r="N48"/>
  <c r="N42"/>
  <c r="K47"/>
  <c r="K41" s="1"/>
  <c r="L46"/>
  <c r="L40"/>
  <c r="K48"/>
  <c r="K42" s="1"/>
  <c r="J47"/>
  <c r="J41" s="1"/>
  <c r="J48"/>
  <c r="J42" s="1"/>
  <c r="K46"/>
  <c r="K40" s="1"/>
  <c r="J46"/>
  <c r="J40" s="1"/>
  <c r="I47"/>
  <c r="I41" s="1"/>
  <c r="I48"/>
  <c r="I42" s="1"/>
  <c r="H48"/>
  <c r="H42" s="1"/>
  <c r="I46"/>
  <c r="I40"/>
  <c r="G47"/>
  <c r="G41" s="1"/>
  <c r="H47"/>
  <c r="H41" s="1"/>
  <c r="H46"/>
  <c r="H40"/>
  <c r="J259"/>
  <c r="K292"/>
  <c r="K340" s="1"/>
  <c r="N291"/>
  <c r="N339" s="1"/>
  <c r="I291"/>
  <c r="I339" s="1"/>
  <c r="I165"/>
  <c r="I159" s="1"/>
  <c r="H259"/>
  <c r="K116"/>
  <c r="I245"/>
  <c r="I239" s="1"/>
  <c r="H258"/>
  <c r="N116"/>
  <c r="J165"/>
  <c r="J159" s="1"/>
  <c r="H250"/>
  <c r="H244" s="1"/>
  <c r="H238" s="1"/>
  <c r="G218"/>
  <c r="G212" s="1"/>
  <c r="L245"/>
  <c r="L239" s="1"/>
  <c r="H263"/>
  <c r="H257" s="1"/>
  <c r="G297"/>
  <c r="G291" s="1"/>
  <c r="G339" s="1"/>
  <c r="G63"/>
  <c r="I56"/>
  <c r="K165"/>
  <c r="K159" s="1"/>
  <c r="K263"/>
  <c r="G57"/>
  <c r="G56" s="1"/>
  <c r="I68"/>
  <c r="H116"/>
  <c r="J122"/>
  <c r="N258"/>
  <c r="G248"/>
  <c r="G242" s="1"/>
  <c r="I185"/>
  <c r="J245"/>
  <c r="J239" s="1"/>
  <c r="N98"/>
  <c r="H196"/>
  <c r="H191"/>
  <c r="H185"/>
  <c r="I318"/>
  <c r="I295"/>
  <c r="I289" s="1"/>
  <c r="G113"/>
  <c r="G107" s="1"/>
  <c r="G153"/>
  <c r="I86"/>
  <c r="G203"/>
  <c r="K32"/>
  <c r="K26" s="1"/>
  <c r="K20" s="1"/>
  <c r="K31"/>
  <c r="K25" s="1"/>
  <c r="K181" s="1"/>
  <c r="N263"/>
  <c r="N262" s="1"/>
  <c r="N256" s="1"/>
  <c r="K196"/>
  <c r="G83"/>
  <c r="G77" s="1"/>
  <c r="G217"/>
  <c r="G211" s="1"/>
  <c r="H134"/>
  <c r="N250"/>
  <c r="N244" s="1"/>
  <c r="N238" s="1"/>
  <c r="N245"/>
  <c r="N239" s="1"/>
  <c r="N45"/>
  <c r="N39" s="1"/>
  <c r="G123"/>
  <c r="L312"/>
  <c r="N111"/>
  <c r="N105" s="1"/>
  <c r="N259"/>
  <c r="H261"/>
  <c r="L50"/>
  <c r="L202"/>
  <c r="K215"/>
  <c r="K209" s="1"/>
  <c r="H215"/>
  <c r="H209"/>
  <c r="H281" s="1"/>
  <c r="H220"/>
  <c r="I259"/>
  <c r="N295" l="1"/>
  <c r="N289" s="1"/>
  <c r="N170"/>
  <c r="N164" s="1"/>
  <c r="N158" s="1"/>
  <c r="N81"/>
  <c r="N75" s="1"/>
  <c r="N177" s="1"/>
  <c r="K347"/>
  <c r="L285"/>
  <c r="I258"/>
  <c r="I282" s="1"/>
  <c r="I344" s="1"/>
  <c r="I263"/>
  <c r="M346"/>
  <c r="G266"/>
  <c r="G260" s="1"/>
  <c r="L44"/>
  <c r="L38" s="1"/>
  <c r="H285"/>
  <c r="H45"/>
  <c r="H39" s="1"/>
  <c r="H177" s="1"/>
  <c r="H343" s="1"/>
  <c r="G152"/>
  <c r="H295"/>
  <c r="H289" s="1"/>
  <c r="I220"/>
  <c r="G48"/>
  <c r="G42" s="1"/>
  <c r="J215"/>
  <c r="J209" s="1"/>
  <c r="N179"/>
  <c r="N345" s="1"/>
  <c r="I179"/>
  <c r="K180"/>
  <c r="K346" s="1"/>
  <c r="N44"/>
  <c r="N38" s="1"/>
  <c r="I50"/>
  <c r="I44" s="1"/>
  <c r="I38" s="1"/>
  <c r="I45"/>
  <c r="I39" s="1"/>
  <c r="K56"/>
  <c r="K45"/>
  <c r="K39" s="1"/>
  <c r="L110"/>
  <c r="L104" s="1"/>
  <c r="L263"/>
  <c r="M111"/>
  <c r="M105" s="1"/>
  <c r="M181"/>
  <c r="M214"/>
  <c r="M208" s="1"/>
  <c r="G122"/>
  <c r="L111"/>
  <c r="L105" s="1"/>
  <c r="J295"/>
  <c r="J289" s="1"/>
  <c r="G62"/>
  <c r="L170"/>
  <c r="L164" s="1"/>
  <c r="L158" s="1"/>
  <c r="N191"/>
  <c r="N185" s="1"/>
  <c r="N196"/>
  <c r="N190" s="1"/>
  <c r="N184" s="1"/>
  <c r="N280" s="1"/>
  <c r="N283"/>
  <c r="K285"/>
  <c r="I111"/>
  <c r="I105" s="1"/>
  <c r="H128"/>
  <c r="H110" s="1"/>
  <c r="H104" s="1"/>
  <c r="H111"/>
  <c r="H105" s="1"/>
  <c r="J284"/>
  <c r="M215"/>
  <c r="M209" s="1"/>
  <c r="H214"/>
  <c r="H208" s="1"/>
  <c r="N300"/>
  <c r="N294" s="1"/>
  <c r="N288" s="1"/>
  <c r="G202"/>
  <c r="I196"/>
  <c r="I190" s="1"/>
  <c r="I184" s="1"/>
  <c r="J45"/>
  <c r="J39" s="1"/>
  <c r="K262"/>
  <c r="K256" s="1"/>
  <c r="K257"/>
  <c r="H282"/>
  <c r="I214"/>
  <c r="I208" s="1"/>
  <c r="L295"/>
  <c r="L289" s="1"/>
  <c r="J258"/>
  <c r="J263"/>
  <c r="H284"/>
  <c r="M45"/>
  <c r="M39" s="1"/>
  <c r="M284"/>
  <c r="G46"/>
  <c r="G40" s="1"/>
  <c r="G92"/>
  <c r="G112"/>
  <c r="G106" s="1"/>
  <c r="G117"/>
  <c r="G116" s="1"/>
  <c r="G128"/>
  <c r="G264"/>
  <c r="H190"/>
  <c r="H184" s="1"/>
  <c r="L80"/>
  <c r="L74" s="1"/>
  <c r="H283"/>
  <c r="I284"/>
  <c r="K191"/>
  <c r="K185" s="1"/>
  <c r="J214"/>
  <c r="J208" s="1"/>
  <c r="K214"/>
  <c r="K208" s="1"/>
  <c r="K280" s="1"/>
  <c r="K283"/>
  <c r="N284"/>
  <c r="N346" s="1"/>
  <c r="H294"/>
  <c r="H288" s="1"/>
  <c r="I178"/>
  <c r="I180"/>
  <c r="L284"/>
  <c r="I110"/>
  <c r="I104" s="1"/>
  <c r="M110"/>
  <c r="M104" s="1"/>
  <c r="M347"/>
  <c r="G114"/>
  <c r="G108" s="1"/>
  <c r="G275"/>
  <c r="G274" s="1"/>
  <c r="G319"/>
  <c r="G318" s="1"/>
  <c r="G331"/>
  <c r="G330" s="1"/>
  <c r="K190"/>
  <c r="K184" s="1"/>
  <c r="I81"/>
  <c r="I75" s="1"/>
  <c r="I177" s="1"/>
  <c r="L214"/>
  <c r="L208" s="1"/>
  <c r="I283"/>
  <c r="K284"/>
  <c r="N285"/>
  <c r="K294"/>
  <c r="K288" s="1"/>
  <c r="H178"/>
  <c r="L180"/>
  <c r="L346" s="1"/>
  <c r="H180"/>
  <c r="H346" s="1"/>
  <c r="N110"/>
  <c r="N104" s="1"/>
  <c r="J285"/>
  <c r="G296"/>
  <c r="G290" s="1"/>
  <c r="G338" s="1"/>
  <c r="G298"/>
  <c r="G292" s="1"/>
  <c r="G340" s="1"/>
  <c r="G216"/>
  <c r="G210" s="1"/>
  <c r="G220"/>
  <c r="G214" s="1"/>
  <c r="G208" s="1"/>
  <c r="G283"/>
  <c r="G33"/>
  <c r="G27" s="1"/>
  <c r="G21" s="1"/>
  <c r="M337"/>
  <c r="M294"/>
  <c r="M288" s="1"/>
  <c r="M295"/>
  <c r="M289" s="1"/>
  <c r="M283"/>
  <c r="M345" s="1"/>
  <c r="M282"/>
  <c r="M344" s="1"/>
  <c r="M190"/>
  <c r="M184" s="1"/>
  <c r="M263"/>
  <c r="M245"/>
  <c r="M239" s="1"/>
  <c r="M178"/>
  <c r="M170"/>
  <c r="M164" s="1"/>
  <c r="M158" s="1"/>
  <c r="M80"/>
  <c r="M74" s="1"/>
  <c r="M176" s="1"/>
  <c r="M81"/>
  <c r="M75" s="1"/>
  <c r="M177" s="1"/>
  <c r="M44"/>
  <c r="M38" s="1"/>
  <c r="M32"/>
  <c r="M26" s="1"/>
  <c r="M20" s="1"/>
  <c r="G99"/>
  <c r="G98" s="1"/>
  <c r="K44"/>
  <c r="K38" s="1"/>
  <c r="G233"/>
  <c r="G232" s="1"/>
  <c r="L32"/>
  <c r="L26" s="1"/>
  <c r="L20" s="1"/>
  <c r="L176" s="1"/>
  <c r="L31"/>
  <c r="L25" s="1"/>
  <c r="L181" s="1"/>
  <c r="L347" s="1"/>
  <c r="G284"/>
  <c r="H179"/>
  <c r="H337"/>
  <c r="H336" s="1"/>
  <c r="I345"/>
  <c r="I32"/>
  <c r="I26" s="1"/>
  <c r="I20" s="1"/>
  <c r="I31"/>
  <c r="I25" s="1"/>
  <c r="I181" s="1"/>
  <c r="I347" s="1"/>
  <c r="H31"/>
  <c r="H25" s="1"/>
  <c r="H181" s="1"/>
  <c r="H347" s="1"/>
  <c r="H32"/>
  <c r="H26" s="1"/>
  <c r="H20" s="1"/>
  <c r="G31"/>
  <c r="G25" s="1"/>
  <c r="G181" s="1"/>
  <c r="J32"/>
  <c r="J26" s="1"/>
  <c r="J20" s="1"/>
  <c r="J31"/>
  <c r="J25" s="1"/>
  <c r="J181" s="1"/>
  <c r="J347" s="1"/>
  <c r="G285"/>
  <c r="H344"/>
  <c r="I336"/>
  <c r="N32"/>
  <c r="N26" s="1"/>
  <c r="N20" s="1"/>
  <c r="N31"/>
  <c r="N25" s="1"/>
  <c r="N181" s="1"/>
  <c r="I346"/>
  <c r="G180"/>
  <c r="L179"/>
  <c r="L345" s="1"/>
  <c r="N178"/>
  <c r="J44"/>
  <c r="J38" s="1"/>
  <c r="L337"/>
  <c r="L336" s="1"/>
  <c r="J81"/>
  <c r="J75" s="1"/>
  <c r="G51"/>
  <c r="G50" s="1"/>
  <c r="J191"/>
  <c r="J185" s="1"/>
  <c r="L215"/>
  <c r="L209" s="1"/>
  <c r="L300"/>
  <c r="L294" s="1"/>
  <c r="L288" s="1"/>
  <c r="H262"/>
  <c r="H256" s="1"/>
  <c r="I98"/>
  <c r="I80" s="1"/>
  <c r="I74" s="1"/>
  <c r="G197"/>
  <c r="G191" s="1"/>
  <c r="G185" s="1"/>
  <c r="K179"/>
  <c r="K345" s="1"/>
  <c r="N337"/>
  <c r="N336" s="1"/>
  <c r="J80"/>
  <c r="J74" s="1"/>
  <c r="J294"/>
  <c r="J288" s="1"/>
  <c r="J337"/>
  <c r="J336" s="1"/>
  <c r="J282"/>
  <c r="G147"/>
  <c r="G146" s="1"/>
  <c r="J180"/>
  <c r="J346" s="1"/>
  <c r="L178"/>
  <c r="L190"/>
  <c r="L184" s="1"/>
  <c r="G227"/>
  <c r="K337"/>
  <c r="K336" s="1"/>
  <c r="G300"/>
  <c r="N257"/>
  <c r="L282"/>
  <c r="L344" s="1"/>
  <c r="K245"/>
  <c r="K239" s="1"/>
  <c r="K281" s="1"/>
  <c r="K282"/>
  <c r="G251"/>
  <c r="G226"/>
  <c r="N215"/>
  <c r="N209" s="1"/>
  <c r="N214"/>
  <c r="N208" s="1"/>
  <c r="N281"/>
  <c r="N282"/>
  <c r="J190"/>
  <c r="J184" s="1"/>
  <c r="L191"/>
  <c r="L185" s="1"/>
  <c r="G171"/>
  <c r="K111"/>
  <c r="K105" s="1"/>
  <c r="K110"/>
  <c r="K104" s="1"/>
  <c r="J111"/>
  <c r="J105" s="1"/>
  <c r="G141"/>
  <c r="G140" s="1"/>
  <c r="J110"/>
  <c r="J104" s="1"/>
  <c r="G135"/>
  <c r="G134" s="1"/>
  <c r="G179"/>
  <c r="J179"/>
  <c r="J345" s="1"/>
  <c r="N80"/>
  <c r="N74" s="1"/>
  <c r="G82"/>
  <c r="G76" s="1"/>
  <c r="L81"/>
  <c r="L75" s="1"/>
  <c r="K80"/>
  <c r="K74" s="1"/>
  <c r="G87"/>
  <c r="K178"/>
  <c r="K81"/>
  <c r="K75" s="1"/>
  <c r="J178"/>
  <c r="J344" s="1"/>
  <c r="N344" l="1"/>
  <c r="G178"/>
  <c r="L280"/>
  <c r="L342" s="1"/>
  <c r="G258"/>
  <c r="G282" s="1"/>
  <c r="G263"/>
  <c r="N176"/>
  <c r="J176"/>
  <c r="L281"/>
  <c r="G294"/>
  <c r="G288" s="1"/>
  <c r="N347"/>
  <c r="H176"/>
  <c r="J262"/>
  <c r="J256" s="1"/>
  <c r="J280" s="1"/>
  <c r="J257"/>
  <c r="J281" s="1"/>
  <c r="L177"/>
  <c r="L343" s="1"/>
  <c r="J177"/>
  <c r="G295"/>
  <c r="G289" s="1"/>
  <c r="H280"/>
  <c r="H345"/>
  <c r="G32"/>
  <c r="G26" s="1"/>
  <c r="G20" s="1"/>
  <c r="L257"/>
  <c r="L262"/>
  <c r="L256" s="1"/>
  <c r="I262"/>
  <c r="I256" s="1"/>
  <c r="I280" s="1"/>
  <c r="I257"/>
  <c r="I281" s="1"/>
  <c r="I343" s="1"/>
  <c r="G110"/>
  <c r="G104" s="1"/>
  <c r="G337"/>
  <c r="G336" s="1"/>
  <c r="G345"/>
  <c r="G346"/>
  <c r="G44"/>
  <c r="G38" s="1"/>
  <c r="M336"/>
  <c r="M342" s="1"/>
  <c r="M262"/>
  <c r="M256" s="1"/>
  <c r="M280" s="1"/>
  <c r="M257"/>
  <c r="M281" s="1"/>
  <c r="M343" s="1"/>
  <c r="G45"/>
  <c r="G39" s="1"/>
  <c r="G196"/>
  <c r="G190" s="1"/>
  <c r="G184" s="1"/>
  <c r="G215"/>
  <c r="G209" s="1"/>
  <c r="H342"/>
  <c r="G347"/>
  <c r="I176"/>
  <c r="K344"/>
  <c r="G245"/>
  <c r="G239" s="1"/>
  <c r="G250"/>
  <c r="G244" s="1"/>
  <c r="G238" s="1"/>
  <c r="N343"/>
  <c r="N342"/>
  <c r="G165"/>
  <c r="G159" s="1"/>
  <c r="G170"/>
  <c r="G164" s="1"/>
  <c r="G158" s="1"/>
  <c r="K177"/>
  <c r="K343" s="1"/>
  <c r="K176"/>
  <c r="K342" s="1"/>
  <c r="G111"/>
  <c r="G105" s="1"/>
  <c r="G86"/>
  <c r="G80" s="1"/>
  <c r="G74" s="1"/>
  <c r="G81"/>
  <c r="G75" s="1"/>
  <c r="G344" l="1"/>
  <c r="J343"/>
  <c r="G262"/>
  <c r="G256" s="1"/>
  <c r="G257"/>
  <c r="I342"/>
  <c r="J342"/>
  <c r="G280"/>
  <c r="G281"/>
  <c r="G176"/>
  <c r="G177"/>
  <c r="G342" l="1"/>
  <c r="G343"/>
</calcChain>
</file>

<file path=xl/sharedStrings.xml><?xml version="1.0" encoding="utf-8"?>
<sst xmlns="http://schemas.openxmlformats.org/spreadsheetml/2006/main" count="872" uniqueCount="166">
  <si>
    <t>Мероприятие 1: Руководство и управление в сфере установленных функций органов местного самоуправления</t>
  </si>
  <si>
    <t>3</t>
  </si>
  <si>
    <t>3.1</t>
  </si>
  <si>
    <t>3.1.1</t>
  </si>
  <si>
    <t>3.1.2</t>
  </si>
  <si>
    <t>МЕРОПРИЯТИЯ</t>
  </si>
  <si>
    <t>Наименование</t>
  </si>
  <si>
    <t>Срок реализации мероприятия муниципальной программы</t>
  </si>
  <si>
    <t>Объем финансирования мероприятия муниципальной программы (рублей)</t>
  </si>
  <si>
    <t>Единица измерения</t>
  </si>
  <si>
    <t>Значение</t>
  </si>
  <si>
    <t>Источник финансирования</t>
  </si>
  <si>
    <t>Всего</t>
  </si>
  <si>
    <t>в том числе по годам реализации муниципальной программы</t>
  </si>
  <si>
    <t>Х</t>
  </si>
  <si>
    <t xml:space="preserve"> № п\п</t>
  </si>
  <si>
    <t>с (год)</t>
  </si>
  <si>
    <t xml:space="preserve"> по (год)</t>
  </si>
  <si>
    <t>1.1</t>
  </si>
  <si>
    <t>1.1.1</t>
  </si>
  <si>
    <t>2</t>
  </si>
  <si>
    <t>2.1</t>
  </si>
  <si>
    <t>2.1.1</t>
  </si>
  <si>
    <t>2.1.2</t>
  </si>
  <si>
    <t>Единиц</t>
  </si>
  <si>
    <t>2.1.3</t>
  </si>
  <si>
    <t>Процент</t>
  </si>
  <si>
    <t xml:space="preserve">Целевые индикаторы реализации мероприятия (группы мероприятий) муниципальной программы </t>
  </si>
  <si>
    <t xml:space="preserve">                                                                                              к муниципальной программе Кормиловского муниципального района</t>
  </si>
  <si>
    <t xml:space="preserve"> Наименование показателя</t>
  </si>
  <si>
    <t>Соисполнитель, исполнитель основного мероприятия, исполнитель ведомственной целевой программы, исполнитель мероприятия</t>
  </si>
  <si>
    <t>Всего из них расходы за счет:</t>
  </si>
  <si>
    <t>1.Районного бюджета, в том числе:</t>
  </si>
  <si>
    <t xml:space="preserve">1.1 налоговых и неналоговых доходов, поступлений  нецелевого характера </t>
  </si>
  <si>
    <t>1.3. переходящего остатка бюджетных средств</t>
  </si>
  <si>
    <t xml:space="preserve">2. Иных источников финансирования, преду-смотренных законодательством </t>
  </si>
  <si>
    <t>1.2. поступлений целевого характера</t>
  </si>
  <si>
    <t xml:space="preserve">Основное мероприятие 1:  Поддержка сельскохозяйственной деятельности  малых форм хозяйствования и создание условий для их развития </t>
  </si>
  <si>
    <t>Мероприятие 1: Предоставление субсидий гражданам, ведущим личное подсобное хозяйство, на возмещение части затрат по производству молока</t>
  </si>
  <si>
    <t>2.1.4</t>
  </si>
  <si>
    <t>Тыс. тонн</t>
  </si>
  <si>
    <t>Тыс. голов</t>
  </si>
  <si>
    <t>Количество молока, сданного гражданами, ведущими личное подсобное хозяйство,  на промышленную переработку</t>
  </si>
  <si>
    <t>Основное мероприятие 1: Развитие подотрасли растениеводства, переработки и реализации продукции растениеводства</t>
  </si>
  <si>
    <t>3.1.3</t>
  </si>
  <si>
    <t>4</t>
  </si>
  <si>
    <t>4.1</t>
  </si>
  <si>
    <t>Основное мероприятие 1:  Создание условий для функционирования сельского хозяйства</t>
  </si>
  <si>
    <t>4.1.1</t>
  </si>
  <si>
    <t>4.1.2</t>
  </si>
  <si>
    <t>Мероприятие 2: Стимулирование развития сельского хозяйства в районе</t>
  </si>
  <si>
    <t>5</t>
  </si>
  <si>
    <t>Основное мероприятие 1:  Охрана окружающей среды Кормиловского муниципального района</t>
  </si>
  <si>
    <t xml:space="preserve">Степень исполнения расходных обязательств Управления сельского хозяйства Администрации Кормиловского муниципального района </t>
  </si>
  <si>
    <t>Проведение смотров, конкурсов, соревнований по направлениям сельскохозяйственного производства</t>
  </si>
  <si>
    <t>Количество руководителей, специалистов и рабочих массовых профессий АПК прошедших повышение квалификации</t>
  </si>
  <si>
    <t>Человек</t>
  </si>
  <si>
    <t>5.1</t>
  </si>
  <si>
    <t>5.1.1</t>
  </si>
  <si>
    <t>Удельный вес населенных пунктов, в которых организована деятельность по сбору (в том числе раздельному сбору) и транспортированию твердых коммунальных отходов в общем количестве населенных пунктов, расположенных на территории Кормиловского муниципального района</t>
  </si>
  <si>
    <t>Основное мероприятие 1:  Обеспечение эпизоотического и ветеринарно - санитарного благополучия</t>
  </si>
  <si>
    <t>Количество особь - дней содержания безнадзорных животных за отчетный период</t>
  </si>
  <si>
    <t>-</t>
  </si>
  <si>
    <t>Количество сусбидируемых кредитов</t>
  </si>
  <si>
    <t>Начальник Управления сельского хозяйства Администрации Кормиловского муниципального района</t>
  </si>
  <si>
    <t>Мероприятие 1: Оказание несвязанной поддрежки сельскохозяйственным товаропроизводитеям в области растениеводства (оказание сельскохозяйственным товаропроизводителям несвязанной поддержки в области растениводства, а также в области развития производства семенного картофеля и овощей открытого грунта)</t>
  </si>
  <si>
    <t xml:space="preserve">Производство продукции зерновых и  зернобобовых культур </t>
  </si>
  <si>
    <t>Количество приобретенного гражданами, ведущими личное подсобное хозяйство, поголовья сельскохозяйственных животных для ведения подотраслей животноводства, альтернативных свиноводству</t>
  </si>
  <si>
    <t>Мероприятие 1: Участие в организации деятельности по сбору (в том числе раздельному сбору) и транспортированию твердых коммунальных отходов</t>
  </si>
  <si>
    <t>Количество отловленных безнадзорных животных за отчетный период</t>
  </si>
  <si>
    <t>Прирост коров у граждан, ведущих личное подсобное хозяйство, получивших субсидию на возмещение части затрат на увеличение поголовья коров</t>
  </si>
  <si>
    <t xml:space="preserve">Задача 1 подпрограммы 1 муниципальной программы: Увеличение объёмов производства, переработки и реализации продукции растениеводства </t>
  </si>
  <si>
    <t>Задача 3 подпрограммы 1 муниципальной программы: Создание условий для развития сельскохозяйственного производства</t>
  </si>
  <si>
    <t>Задача 4 подпрограммы 1 муниципальной программы: Повышение уровня экологической безопасности, сохранение природных систем, рациональное природопользование</t>
  </si>
  <si>
    <t>Задача 5 подпрограммы 1 муниципальной программы: Создание благоприятных условий для эпизоотического и ветеринарно – санитарного благополучия</t>
  </si>
  <si>
    <t>Итого по подпрограмме 1 муниципальной программы</t>
  </si>
  <si>
    <t>Цель подпрограммы 1 муниципальной программы: Устойчивое развитие сельского хозяйства и сельских территорий Кормиловского муниципального района</t>
  </si>
  <si>
    <t xml:space="preserve">Задача 2 подпрограммы 1 муниципальной программы: Улучшение финансового состояния малых форм хозяйствования за счет роста объемов производства и реализации сельскохозяйственной  продукции </t>
  </si>
  <si>
    <t>Мероприятие 3: Предоставление субсидий гражданам, ведущим личное подсобное хозяйство, на возмещение части затрат на увеличение поголовья коров</t>
  </si>
  <si>
    <t>Мероприятие 4: Предоставление субсидий гражданам, ведущим личное подсобное хозяйство, на возмещение части затрат на развитие подотраслей животноводства, альтернативных свиноводству</t>
  </si>
  <si>
    <t xml:space="preserve">Мероприятие 2:
Межбюджетные трансферты бюджетам поселений из бюджета муниципального района на осуществление полномочий по решению вопросов местного значения в соответствии с заключенными соглашениями на участие в организации деятельности по сбору (в том числе раздельному сбору) и транспортированию твердых коммунальных отходов
</t>
  </si>
  <si>
    <t>Цель муниципальной программы: Улучшение качества жизни населения Кормиловского муниципального района на основе развития экономического потенциала</t>
  </si>
  <si>
    <t>Задача 2 муниципальной программы:    Создание благоприятных условий для развития малого и среднего предпринимательства, и развития деятельности социально ориентированных некоммерческих организаций в Кормиловском муниципальном районе</t>
  </si>
  <si>
    <t>Цель подпрограммы 2 муниципальной программы: Увеличение доли субъектов малого и среднего предпринимательства в экономике Кормиловского муниципального района и создание условий для развития социально ориентированных некоммерческих организаций на территории Кормиловского муниципального района</t>
  </si>
  <si>
    <t>Количество субъектов малого и среднего предпринимательства, получивших муниципальную грантовую   поддержку</t>
  </si>
  <si>
    <t xml:space="preserve">Мероприятие 1: Проведение (участие в проведении) праздничных мероприятий, посвященных профессиональным праздникам </t>
  </si>
  <si>
    <t>Мероприятие 2: Проведение семинаров, совещаний, «круглых столов»   по проблемам субъектов малого и среднего предпринимательства</t>
  </si>
  <si>
    <t>Задача 3 подпрограммы 2 муниципальной программы:  Финансовая поддержка социально ориентированных некоммерческих  организаций, зарегистрированных на территории Кормиловского муниципального района</t>
  </si>
  <si>
    <t>Основное мероприятие 1: Оказание финансовой поддержки социально ориентированным некоммерческим организациям</t>
  </si>
  <si>
    <t xml:space="preserve">Мероприятие 1: Предоставление субсидий некоммерческим организациям, не являющимся государственными (муниципальными) учреждениями, осуществляющим деятельность в социальной сфере </t>
  </si>
  <si>
    <t xml:space="preserve">Количество социально ориентированных некоммерческих организаций, получивших субсидию из средств районного бюджета </t>
  </si>
  <si>
    <t>Задача 4 подпрограммы 2 муниципальной программы: Оказание информационной  и консультационной  поддержки социально ориентированным некоммерческим организациям</t>
  </si>
  <si>
    <t>Основное мероприятие 1: Предоставление информационно-консультационных услуг  социально ориентированным некоммерческим организациям</t>
  </si>
  <si>
    <t>Количество социально ориентированных некоммерческих организаций  в расчете на       10 000 человек населения Кормиловского муниципального района</t>
  </si>
  <si>
    <t>Мероприятие 1: Организация и проведение в Кормиловском муниципальном районе конференций, форумов по вопросам развития социально ориентированных некоммерческих организаций, обмену опытом работы и реализации программ и проектов</t>
  </si>
  <si>
    <t>Мероприятие 2: Оказание информационной помощи социально ориентированным некоммерческим организациям в оформлении документов для  участия в конкурсах, проводимых на территории Омской области</t>
  </si>
  <si>
    <t>Итого по подпрограмме 2 муниципальной программы</t>
  </si>
  <si>
    <t>Цель подпрограммы 3 муниципальной программы: Предотвращение роста напряженности на рынке труда в Кормиловском муниципальном районе</t>
  </si>
  <si>
    <t>Основное мероприятие 1: Реализация мероприятий активной политики занятости населения</t>
  </si>
  <si>
    <t xml:space="preserve">Мероприятие 1: Участие в организации и финансировании проведения общественных работ </t>
  </si>
  <si>
    <t>Уровень общей безработицы в Кормиловском муниципальном районе</t>
  </si>
  <si>
    <t>_</t>
  </si>
  <si>
    <t>1.1.2</t>
  </si>
  <si>
    <t xml:space="preserve">Мероприятие 2: Участие в организации и финансировании временного трудоустройства несовершеннолетних граждан в возрасте от 14 до 18 лет в свободное от учебы время </t>
  </si>
  <si>
    <t>1.1.3</t>
  </si>
  <si>
    <t>Итого по подпрограмме 3 муниципальной программы</t>
  </si>
  <si>
    <t>Задача3 муниципальной программы: Повышение эффективности содействия трудоустройству граждан</t>
  </si>
  <si>
    <t>Задача 1 подпрограммы 3 муниципальной программы: Повышение эффективности содействия трудоустройству безработных граждан</t>
  </si>
  <si>
    <t>ВСЕГО по муниципальной программе</t>
  </si>
  <si>
    <t xml:space="preserve">Задача 1 подпрограммы 2 муниципальной программы: Обеспечение и повышение доступности инфраструктуры поддержки субъектов малого и среднего предпринимательства и финансовых ресурсов </t>
  </si>
  <si>
    <t>Задача 2 подпрограммы 2 муниципальной программы: Повышение доступности бизнес-образования для субъектов малого и среднего предпринимательства и пропаганда предпринимательства (стимулирование граждан к осуществлению предпринимательской деятельности)</t>
  </si>
  <si>
    <t xml:space="preserve">Задача 1 муниципальной программы:   Обеспечение выполнения показателей продовольственной безопасности Кормиловского муниципального района, повышение конкурентоспособности сельскохозяйственной продукции, сырья и продовольствия на внутреннем и внешнем рынках </t>
  </si>
  <si>
    <t xml:space="preserve">
Мероприятие 2: Стимулирование развития приоритетных подотраслей агропромышленного комплекса и развитие малых форм хозяйствования (обеспечение доступности кредитных ресурсов для граждан, ведущих личное подсобное хозяйство)
</t>
  </si>
  <si>
    <t>Комитет по экономическому развитию, имущественным отношениям и работе с поселениями Администрации Кормиловского муниципального района</t>
  </si>
  <si>
    <t>Комитет по экономическому развитию, имущественным отношениям и работе с поселениям, Комитет по образованию,  Отдел по делам молодежи, Руководители муниципальных учреждений</t>
  </si>
  <si>
    <t xml:space="preserve">Комитет по экономическому развитию, имущественным отношениям и работе с поселениям, Комитет по образованию, Комитет по культуре, Отдел по делам молодежи, Руководители муниципальных учреждений,
КУ «Центр занятости» </t>
  </si>
  <si>
    <t>Комитет по экономическому развитию, имущественным отношениям и работе с поселениями Администрации Кормиловского муниципального района (далее -  комитет по экономическому развитию, имущественным отношениям и работе с поселениям)</t>
  </si>
  <si>
    <t xml:space="preserve">Комитет по экономическому развитию, имущественным отношениям и работе с поселениям, Комитет финансов, Комитет по образованию, Комитет по культуре, Отдел по делам молодежи, Руководители муниципальных учреждений,
КУ «Центр занятости» (по согласованию),  Администрации поселений Кормиловского муниципального района (по согласованию)
</t>
  </si>
  <si>
    <t>"Приложение № 5</t>
  </si>
  <si>
    <t xml:space="preserve">                                                                                              к постановлению Администрации Кормиловского муниципального района</t>
  </si>
  <si>
    <t>"</t>
  </si>
  <si>
    <t xml:space="preserve">Количество рабочих мест работающих инвалидов, по которым проведена специальная оценка условий труда </t>
  </si>
  <si>
    <t>Мест</t>
  </si>
  <si>
    <t>Оборудование (оснащение) рабочего места для работы инвалида в соответствии с индивидуальной программой реабилитации или абилитации инвалида</t>
  </si>
  <si>
    <t xml:space="preserve">Количество обустроенных прилегающих к организации территорий, помещений работодателя для беспрепятственного перемещения инвалидов, включая оборудование пандусов, подъемников </t>
  </si>
  <si>
    <t xml:space="preserve"> -</t>
  </si>
  <si>
    <t>4.1.3</t>
  </si>
  <si>
    <t xml:space="preserve">Мероприятие 3:
Создание мест (площадок) накопления твердых коммунальных отходов
</t>
  </si>
  <si>
    <t>Заместитель Главы  Кормиловского муниципального района, начальник отдела по архитектуре, строительству и жилищно-коммунальному хозяйству</t>
  </si>
  <si>
    <t xml:space="preserve">Мероприятие 1:
Осуществление отдельных государственных полномочий Омской области по организации мероприятий 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
</t>
  </si>
  <si>
    <t>4.1.4</t>
  </si>
  <si>
    <t>Количество ликвидированных мест несанкционированного размещения твердых коммунальных отходов</t>
  </si>
  <si>
    <t xml:space="preserve">Мероприятие 4: Организация сбора, транспортирования и захоронения твердых коммунальных отходов, а также ликвидация объектов размещения твердых коммунальных отходов на территории Омской области
</t>
  </si>
  <si>
    <t>1.1.4</t>
  </si>
  <si>
    <t>Мероприятие 4: Поощрение администраций муниципальных районов Омской области за лучшую организацию органами местного самоуправления муниципальных районов Омской области временного трудоустройства несовершеннолетних в возрасте от 14 до 18 лет в свободное от учебы время</t>
  </si>
  <si>
    <t>4.1.5</t>
  </si>
  <si>
    <t>Мероприятие 5: Мероприятия по снижению негативного воздействия хозяйственной и иной деятельности на окружающую среду</t>
  </si>
  <si>
    <t>Мероприятие 3: Реализация дополнительных мероприятий в области содействия занятости населения, направленных на осуществление работодателями сопровождения при содействии занятости населения</t>
  </si>
  <si>
    <t>1.1.5</t>
  </si>
  <si>
    <t>1.1.6</t>
  </si>
  <si>
    <t>Мероприятие 6: Реализация дополнительных мероприятий, направленных на снижение напряженности на рынке труда</t>
  </si>
  <si>
    <t>Мероприятие 5: Реализация дополнительных мероприятий, направленных на снижение напряженности на рынке труда субъектов Российской Федерации, за счет средств резервного фонда Правительства Российской Федерации</t>
  </si>
  <si>
    <t>Численность трудоустроенных на общественные работы граждан, зарегистрированных в центрах занятости в целях поиска подходящей работы, включая безработных граждан</t>
  </si>
  <si>
    <t>Количество исполненных мероприятий по снижению негативного воздействия хозяйственной и иной деятельности на окружающую среду</t>
  </si>
  <si>
    <t xml:space="preserve">Уровень обеспеченности местами (площадками) ТКО с контейнерами (бункерами) </t>
  </si>
  <si>
    <t>Количество созданных мест (площадок) накопления ТКО с контейнерами (бункерами)</t>
  </si>
  <si>
    <t>Основное мероприятие 1: Реализация регионального проекта «Создание условий для легкого старта и комфортного ведения бизнеса», направленного на достижение целей федерального проекта «Создание условий для легкого старта и комфортного ведения бизнеса»</t>
  </si>
  <si>
    <t>Мероприятие 1: Предоставление грантов начинающим субъектам малого предпринимательства</t>
  </si>
  <si>
    <t>Доля субъектов малого предпринимательства, принявших обязательство по софинансированию расходов на реализацию бизнес-проекта в размере не менее 15% от размера гранта, от общего числа субъектов малого предпринимательства, получивших грантовую поддержку</t>
  </si>
  <si>
    <t>Процентов</t>
  </si>
  <si>
    <t xml:space="preserve">Мероприятие 2: Предоставление грантов субъектам малого и среднего  предпринимательства, включенных в реестр социальных предпринимателей </t>
  </si>
  <si>
    <t xml:space="preserve">Количество субъектов малого и среднего предпринимательства, включенных в реестр социальных предпринимателей, получивших муниципальную грантовую поддержку </t>
  </si>
  <si>
    <t>4.1.6</t>
  </si>
  <si>
    <t>4.1.7</t>
  </si>
  <si>
    <t>Мероприятие 6: Содержание мест (площадок) накопления твердых коммунальных отходов, в том числе контейнеров (бункеров) и подъездов к ним</t>
  </si>
  <si>
    <t>Мероприятие 7: Оценка объектов накопленного вреда окружающей среде и (или) организация работ по ликвидации накопленного вреда окружающей среде</t>
  </si>
  <si>
    <t>Количество исполненных мероприятий по содержанию мест (площадок) накопления твердых коммунальных отходов, в том числе контейнеров (бункеров) и подъездов к ним</t>
  </si>
  <si>
    <t>Количество выполненных работ и услуг по ликвидации объектов накопленного вреда окружающей среде, прошедших оценку воздействия на состояние окружающей среды, здоровье и продолжительность жизни граждан</t>
  </si>
  <si>
    <t>Количество субъектов малого и среднего предпринимательства (включая  индивидуальных предпринимателей) в расчете на      1000 человек населения Кормиловского муниципального района</t>
  </si>
  <si>
    <t xml:space="preserve">Основное мероприятие 1: Предоставление информационно-консультационных услуг субъектам малого и среднего предпринимательства </t>
  </si>
  <si>
    <t>Мероприятие 3: Оказание информационной помощи субъектам малого и среднего предпринимательства, в том числе социальным предпринимателям</t>
  </si>
  <si>
    <t xml:space="preserve">Мероприятие 3: Повышение квалификации руководителей, специалистов и рабочих массовых профессий организаций, индивидуальных предпринимателей, осуществляющих переработку и (или) производство сельскохозяйственной продукции, а также на профессиональное обучение по программам подготовки и (или) переподготовки по профессии «Тракторист-машинист сельскохозяйственного производства» </t>
  </si>
  <si>
    <t xml:space="preserve">                                         "Развитие экономического потенциала Кормиловского муниципального района на 2021-2027 годы"</t>
  </si>
  <si>
    <t xml:space="preserve">муниципальной программы Кормиловского муниципального района "Развитие экономического потенциала Кормиловского муниципального района на 2021-2027 годы" </t>
  </si>
  <si>
    <t xml:space="preserve">Приложение №2 </t>
  </si>
  <si>
    <t xml:space="preserve">                                        от 06.12.2024  № 320-п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</si>
</sst>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5">
    <font>
      <sz val="10"/>
      <name val="Arial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3" fillId="0" borderId="0"/>
  </cellStyleXfs>
  <cellXfs count="57">
    <xf numFmtId="0" fontId="0" fillId="0" borderId="0" xfId="0"/>
    <xf numFmtId="49" fontId="1" fillId="0" borderId="0" xfId="0" applyNumberFormat="1" applyFont="1" applyFill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right"/>
    </xf>
    <xf numFmtId="49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center" wrapText="1"/>
    </xf>
    <xf numFmtId="4" fontId="1" fillId="2" borderId="1" xfId="0" applyNumberFormat="1" applyFont="1" applyFill="1" applyBorder="1" applyAlignment="1">
      <alignment horizontal="right" wrapText="1"/>
    </xf>
    <xf numFmtId="0" fontId="1" fillId="2" borderId="1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vertical="top" wrapText="1"/>
    </xf>
    <xf numFmtId="0" fontId="1" fillId="2" borderId="0" xfId="0" applyFont="1" applyFill="1"/>
    <xf numFmtId="4" fontId="1" fillId="2" borderId="0" xfId="0" applyNumberFormat="1" applyFont="1" applyFill="1"/>
    <xf numFmtId="0" fontId="1" fillId="2" borderId="0" xfId="0" applyFont="1" applyFill="1" applyAlignment="1">
      <alignment horizontal="right"/>
    </xf>
    <xf numFmtId="0" fontId="1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horizontal="center" vertical="center" wrapText="1"/>
    </xf>
    <xf numFmtId="164" fontId="1" fillId="2" borderId="0" xfId="0" applyNumberFormat="1" applyFont="1" applyFill="1" applyBorder="1" applyAlignment="1">
      <alignment horizontal="center" vertical="center" wrapText="1"/>
    </xf>
    <xf numFmtId="164" fontId="2" fillId="2" borderId="0" xfId="0" applyNumberFormat="1" applyFont="1" applyFill="1" applyBorder="1" applyAlignment="1">
      <alignment horizontal="center" vertical="center" wrapText="1"/>
    </xf>
    <xf numFmtId="165" fontId="1" fillId="2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right" wrapText="1"/>
    </xf>
    <xf numFmtId="4" fontId="1" fillId="0" borderId="1" xfId="0" applyNumberFormat="1" applyFont="1" applyFill="1" applyBorder="1" applyAlignment="1">
      <alignment vertical="top" wrapText="1"/>
    </xf>
    <xf numFmtId="4" fontId="1" fillId="0" borderId="0" xfId="0" applyNumberFormat="1" applyFont="1" applyFill="1"/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1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164" fontId="1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164" fontId="1" fillId="0" borderId="4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165" fontId="1" fillId="0" borderId="2" xfId="0" applyNumberFormat="1" applyFont="1" applyFill="1" applyBorder="1" applyAlignment="1">
      <alignment horizontal="center" vertical="center" wrapText="1"/>
    </xf>
    <xf numFmtId="165" fontId="1" fillId="0" borderId="4" xfId="0" applyNumberFormat="1" applyFont="1" applyFill="1" applyBorder="1" applyAlignment="1">
      <alignment horizontal="center" vertical="center" wrapText="1"/>
    </xf>
    <xf numFmtId="165" fontId="1" fillId="0" borderId="3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348"/>
  <sheetViews>
    <sheetView tabSelected="1" view="pageBreakPreview" zoomScale="77" zoomScaleNormal="80" zoomScaleSheetLayoutView="77" workbookViewId="0">
      <selection activeCell="A18" sqref="A18:X18"/>
    </sheetView>
  </sheetViews>
  <sheetFormatPr defaultRowHeight="12.75"/>
  <cols>
    <col min="1" max="1" width="6.85546875" style="2" customWidth="1"/>
    <col min="2" max="2" width="24.7109375" style="2" customWidth="1"/>
    <col min="3" max="3" width="11.140625" style="2" customWidth="1"/>
    <col min="4" max="4" width="10.85546875" style="2" customWidth="1"/>
    <col min="5" max="5" width="24" style="2" customWidth="1"/>
    <col min="6" max="6" width="26" style="2" customWidth="1"/>
    <col min="7" max="7" width="15" style="2" customWidth="1"/>
    <col min="8" max="8" width="14.85546875" style="2" customWidth="1"/>
    <col min="9" max="14" width="13.42578125" style="2" customWidth="1"/>
    <col min="15" max="15" width="31.85546875" style="2" customWidth="1"/>
    <col min="16" max="16" width="9.85546875" style="2" customWidth="1"/>
    <col min="17" max="17" width="7.28515625" style="2" customWidth="1"/>
    <col min="18" max="20" width="6.7109375" style="2" customWidth="1"/>
    <col min="21" max="21" width="7.140625" style="2" customWidth="1"/>
    <col min="22" max="23" width="6.7109375" style="2" customWidth="1"/>
    <col min="24" max="25" width="7.140625" style="2" customWidth="1"/>
    <col min="26" max="26" width="4.85546875" style="2" customWidth="1"/>
    <col min="27" max="16384" width="9.140625" style="2"/>
  </cols>
  <sheetData>
    <row r="1" spans="1:25" ht="15" customHeight="1">
      <c r="A1" s="1"/>
      <c r="E1" s="3"/>
      <c r="N1" s="24"/>
      <c r="O1" s="24"/>
      <c r="P1" s="24"/>
      <c r="Q1" s="24"/>
      <c r="R1" s="24"/>
      <c r="S1" s="36" t="s">
        <v>164</v>
      </c>
      <c r="T1" s="36"/>
      <c r="U1" s="36"/>
      <c r="V1" s="36"/>
      <c r="W1" s="36"/>
      <c r="X1" s="36"/>
      <c r="Y1" s="6"/>
    </row>
    <row r="2" spans="1:25" ht="15" customHeight="1">
      <c r="A2" s="1"/>
      <c r="E2" s="3"/>
      <c r="N2" s="24"/>
      <c r="O2" s="36" t="s">
        <v>119</v>
      </c>
      <c r="P2" s="36"/>
      <c r="Q2" s="36"/>
      <c r="R2" s="36"/>
      <c r="S2" s="36"/>
      <c r="T2" s="36"/>
      <c r="U2" s="36"/>
      <c r="V2" s="36"/>
      <c r="W2" s="36"/>
      <c r="X2" s="36"/>
      <c r="Y2" s="6"/>
    </row>
    <row r="3" spans="1:25" ht="15" customHeight="1">
      <c r="A3" s="1"/>
      <c r="E3" s="3"/>
      <c r="N3" s="24"/>
      <c r="O3" s="36" t="s">
        <v>165</v>
      </c>
      <c r="P3" s="36"/>
      <c r="Q3" s="36"/>
      <c r="R3" s="36"/>
      <c r="S3" s="36"/>
      <c r="T3" s="36"/>
      <c r="U3" s="36"/>
      <c r="V3" s="36"/>
      <c r="W3" s="36"/>
      <c r="X3" s="36"/>
      <c r="Y3" s="6"/>
    </row>
    <row r="4" spans="1:25" ht="15" customHeight="1">
      <c r="A4" s="1"/>
      <c r="E4" s="3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6"/>
    </row>
    <row r="5" spans="1:25" ht="15" customHeight="1">
      <c r="A5" s="1"/>
      <c r="E5" s="3"/>
      <c r="N5" s="24"/>
      <c r="O5" s="24"/>
      <c r="P5" s="24"/>
      <c r="Q5" s="24"/>
      <c r="R5" s="24"/>
      <c r="S5" s="36" t="s">
        <v>118</v>
      </c>
      <c r="T5" s="36"/>
      <c r="U5" s="36"/>
      <c r="V5" s="36"/>
      <c r="W5" s="36"/>
      <c r="X5" s="36"/>
      <c r="Y5" s="6"/>
    </row>
    <row r="6" spans="1:25" ht="15" customHeight="1">
      <c r="A6" s="1"/>
      <c r="E6" s="3"/>
      <c r="N6" s="24"/>
      <c r="O6" s="36" t="s">
        <v>28</v>
      </c>
      <c r="P6" s="36"/>
      <c r="Q6" s="36"/>
      <c r="R6" s="36"/>
      <c r="S6" s="36"/>
      <c r="T6" s="36"/>
      <c r="U6" s="36"/>
      <c r="V6" s="36"/>
      <c r="W6" s="36"/>
      <c r="X6" s="36"/>
      <c r="Y6" s="6"/>
    </row>
    <row r="7" spans="1:25" ht="15" customHeight="1">
      <c r="A7" s="1"/>
      <c r="E7" s="3"/>
      <c r="N7" s="24"/>
      <c r="O7" s="36" t="s">
        <v>162</v>
      </c>
      <c r="P7" s="36"/>
      <c r="Q7" s="36"/>
      <c r="R7" s="36"/>
      <c r="S7" s="36"/>
      <c r="T7" s="36"/>
      <c r="U7" s="36"/>
      <c r="V7" s="36"/>
      <c r="W7" s="36"/>
      <c r="X7" s="36"/>
      <c r="Y7" s="6"/>
    </row>
    <row r="8" spans="1:25">
      <c r="A8" s="44" t="s">
        <v>5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7"/>
    </row>
    <row r="9" spans="1:25" ht="27" customHeight="1">
      <c r="A9" s="45" t="s">
        <v>163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8"/>
    </row>
    <row r="11" spans="1:25" ht="30" customHeight="1">
      <c r="A11" s="47" t="s">
        <v>15</v>
      </c>
      <c r="B11" s="47" t="s">
        <v>29</v>
      </c>
      <c r="C11" s="46" t="s">
        <v>7</v>
      </c>
      <c r="D11" s="46"/>
      <c r="E11" s="46" t="s">
        <v>30</v>
      </c>
      <c r="F11" s="47" t="s">
        <v>8</v>
      </c>
      <c r="G11" s="47"/>
      <c r="H11" s="47"/>
      <c r="I11" s="47"/>
      <c r="J11" s="47"/>
      <c r="K11" s="47"/>
      <c r="L11" s="47"/>
      <c r="M11" s="47"/>
      <c r="N11" s="47"/>
      <c r="O11" s="48" t="s">
        <v>27</v>
      </c>
      <c r="P11" s="48"/>
      <c r="Q11" s="48"/>
      <c r="R11" s="48"/>
      <c r="S11" s="48"/>
      <c r="T11" s="48"/>
      <c r="U11" s="48"/>
      <c r="V11" s="48"/>
      <c r="W11" s="48"/>
      <c r="X11" s="48"/>
      <c r="Y11" s="18"/>
    </row>
    <row r="12" spans="1:25" ht="18.75" customHeight="1">
      <c r="A12" s="47"/>
      <c r="B12" s="47"/>
      <c r="C12" s="46"/>
      <c r="D12" s="46"/>
      <c r="E12" s="46"/>
      <c r="F12" s="47"/>
      <c r="G12" s="47"/>
      <c r="H12" s="47"/>
      <c r="I12" s="47"/>
      <c r="J12" s="47"/>
      <c r="K12" s="47"/>
      <c r="L12" s="47"/>
      <c r="M12" s="47"/>
      <c r="N12" s="47"/>
      <c r="O12" s="48" t="s">
        <v>6</v>
      </c>
      <c r="P12" s="48" t="s">
        <v>9</v>
      </c>
      <c r="Q12" s="48" t="s">
        <v>10</v>
      </c>
      <c r="R12" s="48"/>
      <c r="S12" s="48"/>
      <c r="T12" s="48"/>
      <c r="U12" s="48"/>
      <c r="V12" s="48"/>
      <c r="W12" s="48"/>
      <c r="X12" s="48"/>
      <c r="Y12" s="18"/>
    </row>
    <row r="13" spans="1:25" ht="33.75" customHeight="1">
      <c r="A13" s="47"/>
      <c r="B13" s="47"/>
      <c r="C13" s="46"/>
      <c r="D13" s="46"/>
      <c r="E13" s="46"/>
      <c r="F13" s="47" t="s">
        <v>11</v>
      </c>
      <c r="G13" s="47" t="s">
        <v>12</v>
      </c>
      <c r="H13" s="47" t="s">
        <v>13</v>
      </c>
      <c r="I13" s="47"/>
      <c r="J13" s="47"/>
      <c r="K13" s="47"/>
      <c r="L13" s="47"/>
      <c r="M13" s="47"/>
      <c r="N13" s="47"/>
      <c r="O13" s="48"/>
      <c r="P13" s="48"/>
      <c r="Q13" s="48" t="s">
        <v>12</v>
      </c>
      <c r="R13" s="48" t="s">
        <v>13</v>
      </c>
      <c r="S13" s="48"/>
      <c r="T13" s="48"/>
      <c r="U13" s="48"/>
      <c r="V13" s="48"/>
      <c r="W13" s="48"/>
      <c r="X13" s="48"/>
      <c r="Y13" s="18"/>
    </row>
    <row r="14" spans="1:25" ht="25.5" customHeight="1">
      <c r="A14" s="47"/>
      <c r="B14" s="47"/>
      <c r="C14" s="46"/>
      <c r="D14" s="46"/>
      <c r="E14" s="46"/>
      <c r="F14" s="47"/>
      <c r="G14" s="47"/>
      <c r="H14" s="47">
        <v>2021</v>
      </c>
      <c r="I14" s="47">
        <v>2022</v>
      </c>
      <c r="J14" s="48">
        <v>2023</v>
      </c>
      <c r="K14" s="48">
        <v>2024</v>
      </c>
      <c r="L14" s="48">
        <v>2025</v>
      </c>
      <c r="M14" s="49">
        <v>2026</v>
      </c>
      <c r="N14" s="48">
        <v>2027</v>
      </c>
      <c r="O14" s="48"/>
      <c r="P14" s="48"/>
      <c r="Q14" s="48"/>
      <c r="R14" s="48">
        <v>2021</v>
      </c>
      <c r="S14" s="48">
        <v>2022</v>
      </c>
      <c r="T14" s="48">
        <v>2023</v>
      </c>
      <c r="U14" s="48">
        <v>2024</v>
      </c>
      <c r="V14" s="48">
        <v>2025</v>
      </c>
      <c r="W14" s="48">
        <v>2026</v>
      </c>
      <c r="X14" s="48">
        <v>2027</v>
      </c>
      <c r="Y14" s="18"/>
    </row>
    <row r="15" spans="1:25" ht="27.75" customHeight="1">
      <c r="A15" s="47"/>
      <c r="B15" s="47"/>
      <c r="C15" s="9" t="s">
        <v>16</v>
      </c>
      <c r="D15" s="9" t="s">
        <v>17</v>
      </c>
      <c r="E15" s="46"/>
      <c r="F15" s="47"/>
      <c r="G15" s="47"/>
      <c r="H15" s="47"/>
      <c r="I15" s="47"/>
      <c r="J15" s="48"/>
      <c r="K15" s="48"/>
      <c r="L15" s="48"/>
      <c r="M15" s="50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18"/>
    </row>
    <row r="16" spans="1:25" s="4" customFormat="1">
      <c r="A16" s="10">
        <v>1</v>
      </c>
      <c r="B16" s="10">
        <v>2</v>
      </c>
      <c r="C16" s="10">
        <v>3</v>
      </c>
      <c r="D16" s="10">
        <v>4</v>
      </c>
      <c r="E16" s="10">
        <v>5</v>
      </c>
      <c r="F16" s="10">
        <v>6</v>
      </c>
      <c r="G16" s="10">
        <v>7</v>
      </c>
      <c r="H16" s="10">
        <v>8</v>
      </c>
      <c r="I16" s="10">
        <v>9</v>
      </c>
      <c r="J16" s="25">
        <v>10</v>
      </c>
      <c r="K16" s="25">
        <v>11</v>
      </c>
      <c r="L16" s="25">
        <v>12</v>
      </c>
      <c r="M16" s="25">
        <v>13</v>
      </c>
      <c r="N16" s="25">
        <v>14</v>
      </c>
      <c r="O16" s="25">
        <v>15</v>
      </c>
      <c r="P16" s="25">
        <v>16</v>
      </c>
      <c r="Q16" s="25">
        <v>17</v>
      </c>
      <c r="R16" s="25">
        <v>18</v>
      </c>
      <c r="S16" s="25">
        <v>19</v>
      </c>
      <c r="T16" s="25">
        <v>20</v>
      </c>
      <c r="U16" s="25">
        <v>21</v>
      </c>
      <c r="V16" s="25">
        <v>22</v>
      </c>
      <c r="W16" s="25">
        <v>23</v>
      </c>
      <c r="X16" s="25">
        <v>24</v>
      </c>
      <c r="Y16" s="19"/>
    </row>
    <row r="17" spans="1:25" s="5" customFormat="1" ht="17.25" customHeight="1">
      <c r="A17" s="47" t="s">
        <v>81</v>
      </c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18"/>
    </row>
    <row r="18" spans="1:25" ht="14.25" customHeight="1">
      <c r="A18" s="35" t="s">
        <v>111</v>
      </c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20"/>
    </row>
    <row r="19" spans="1:25" ht="16.5" customHeight="1">
      <c r="A19" s="35" t="s">
        <v>76</v>
      </c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20"/>
    </row>
    <row r="20" spans="1:25" ht="28.5" customHeight="1">
      <c r="A20" s="33">
        <v>1</v>
      </c>
      <c r="B20" s="35" t="s">
        <v>71</v>
      </c>
      <c r="C20" s="35"/>
      <c r="D20" s="35"/>
      <c r="E20" s="35"/>
      <c r="F20" s="11" t="s">
        <v>31</v>
      </c>
      <c r="G20" s="12">
        <f>G26</f>
        <v>0</v>
      </c>
      <c r="H20" s="12">
        <f t="shared" ref="H20:N20" si="0">H26</f>
        <v>0</v>
      </c>
      <c r="I20" s="12">
        <f t="shared" si="0"/>
        <v>0</v>
      </c>
      <c r="J20" s="26">
        <f t="shared" si="0"/>
        <v>0</v>
      </c>
      <c r="K20" s="26">
        <f t="shared" si="0"/>
        <v>0</v>
      </c>
      <c r="L20" s="26">
        <f t="shared" si="0"/>
        <v>0</v>
      </c>
      <c r="M20" s="26">
        <f t="shared" ref="M20" si="1">M26</f>
        <v>0</v>
      </c>
      <c r="N20" s="26">
        <f t="shared" si="0"/>
        <v>0</v>
      </c>
      <c r="O20" s="32" t="s">
        <v>14</v>
      </c>
      <c r="P20" s="32" t="s">
        <v>14</v>
      </c>
      <c r="Q20" s="32" t="s">
        <v>14</v>
      </c>
      <c r="R20" s="32" t="s">
        <v>14</v>
      </c>
      <c r="S20" s="32" t="s">
        <v>14</v>
      </c>
      <c r="T20" s="32" t="s">
        <v>14</v>
      </c>
      <c r="U20" s="32" t="s">
        <v>14</v>
      </c>
      <c r="V20" s="32" t="s">
        <v>14</v>
      </c>
      <c r="W20" s="32" t="s">
        <v>14</v>
      </c>
      <c r="X20" s="32" t="s">
        <v>14</v>
      </c>
      <c r="Y20" s="20"/>
    </row>
    <row r="21" spans="1:25" ht="25.5">
      <c r="A21" s="33"/>
      <c r="B21" s="35"/>
      <c r="C21" s="35"/>
      <c r="D21" s="35"/>
      <c r="E21" s="35"/>
      <c r="F21" s="11" t="s">
        <v>32</v>
      </c>
      <c r="G21" s="12">
        <f t="shared" ref="G21:N21" si="2">G27</f>
        <v>0</v>
      </c>
      <c r="H21" s="12">
        <f t="shared" si="2"/>
        <v>0</v>
      </c>
      <c r="I21" s="12">
        <f t="shared" si="2"/>
        <v>0</v>
      </c>
      <c r="J21" s="26">
        <f t="shared" si="2"/>
        <v>0</v>
      </c>
      <c r="K21" s="26">
        <f t="shared" si="2"/>
        <v>0</v>
      </c>
      <c r="L21" s="26">
        <f t="shared" si="2"/>
        <v>0</v>
      </c>
      <c r="M21" s="26">
        <f t="shared" ref="M21" si="3">M27</f>
        <v>0</v>
      </c>
      <c r="N21" s="26">
        <f t="shared" si="2"/>
        <v>0</v>
      </c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20"/>
    </row>
    <row r="22" spans="1:25" ht="57" customHeight="1">
      <c r="A22" s="33"/>
      <c r="B22" s="35"/>
      <c r="C22" s="35"/>
      <c r="D22" s="35"/>
      <c r="E22" s="35"/>
      <c r="F22" s="13" t="s">
        <v>33</v>
      </c>
      <c r="G22" s="12">
        <f t="shared" ref="G22:N22" si="4">G28</f>
        <v>0</v>
      </c>
      <c r="H22" s="12">
        <f t="shared" si="4"/>
        <v>0</v>
      </c>
      <c r="I22" s="12">
        <f t="shared" si="4"/>
        <v>0</v>
      </c>
      <c r="J22" s="26">
        <f t="shared" si="4"/>
        <v>0</v>
      </c>
      <c r="K22" s="26">
        <f t="shared" si="4"/>
        <v>0</v>
      </c>
      <c r="L22" s="26">
        <f t="shared" si="4"/>
        <v>0</v>
      </c>
      <c r="M22" s="26">
        <f t="shared" ref="M22" si="5">M28</f>
        <v>0</v>
      </c>
      <c r="N22" s="26">
        <f t="shared" si="4"/>
        <v>0</v>
      </c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20"/>
    </row>
    <row r="23" spans="1:25" ht="27.75" customHeight="1">
      <c r="A23" s="33"/>
      <c r="B23" s="35"/>
      <c r="C23" s="35"/>
      <c r="D23" s="35"/>
      <c r="E23" s="35"/>
      <c r="F23" s="11" t="s">
        <v>36</v>
      </c>
      <c r="G23" s="12">
        <f t="shared" ref="G23:N23" si="6">G29</f>
        <v>0</v>
      </c>
      <c r="H23" s="12">
        <f t="shared" si="6"/>
        <v>0</v>
      </c>
      <c r="I23" s="12">
        <f t="shared" si="6"/>
        <v>0</v>
      </c>
      <c r="J23" s="26">
        <f t="shared" si="6"/>
        <v>0</v>
      </c>
      <c r="K23" s="26">
        <f t="shared" si="6"/>
        <v>0</v>
      </c>
      <c r="L23" s="26">
        <f t="shared" si="6"/>
        <v>0</v>
      </c>
      <c r="M23" s="26">
        <f t="shared" ref="M23" si="7">M29</f>
        <v>0</v>
      </c>
      <c r="N23" s="26">
        <f t="shared" si="6"/>
        <v>0</v>
      </c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20"/>
    </row>
    <row r="24" spans="1:25" ht="25.5">
      <c r="A24" s="33"/>
      <c r="B24" s="35"/>
      <c r="C24" s="35"/>
      <c r="D24" s="35"/>
      <c r="E24" s="35"/>
      <c r="F24" s="11" t="s">
        <v>34</v>
      </c>
      <c r="G24" s="12">
        <f t="shared" ref="G24:N24" si="8">G30</f>
        <v>0</v>
      </c>
      <c r="H24" s="12">
        <f t="shared" si="8"/>
        <v>0</v>
      </c>
      <c r="I24" s="12">
        <f t="shared" si="8"/>
        <v>0</v>
      </c>
      <c r="J24" s="26">
        <f t="shared" si="8"/>
        <v>0</v>
      </c>
      <c r="K24" s="26">
        <f t="shared" si="8"/>
        <v>0</v>
      </c>
      <c r="L24" s="26">
        <f t="shared" si="8"/>
        <v>0</v>
      </c>
      <c r="M24" s="26">
        <f t="shared" ref="M24" si="9">M30</f>
        <v>0</v>
      </c>
      <c r="N24" s="26">
        <f t="shared" si="8"/>
        <v>0</v>
      </c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20"/>
    </row>
    <row r="25" spans="1:25" ht="55.5" customHeight="1">
      <c r="A25" s="33"/>
      <c r="B25" s="35"/>
      <c r="C25" s="35"/>
      <c r="D25" s="35"/>
      <c r="E25" s="35"/>
      <c r="F25" s="11" t="s">
        <v>35</v>
      </c>
      <c r="G25" s="12">
        <f t="shared" ref="G25:N25" si="10">G31</f>
        <v>0</v>
      </c>
      <c r="H25" s="12">
        <f t="shared" si="10"/>
        <v>0</v>
      </c>
      <c r="I25" s="12">
        <f t="shared" si="10"/>
        <v>0</v>
      </c>
      <c r="J25" s="26">
        <f t="shared" si="10"/>
        <v>0</v>
      </c>
      <c r="K25" s="26">
        <f t="shared" si="10"/>
        <v>0</v>
      </c>
      <c r="L25" s="26">
        <f t="shared" si="10"/>
        <v>0</v>
      </c>
      <c r="M25" s="26">
        <f t="shared" ref="M25" si="11">M31</f>
        <v>0</v>
      </c>
      <c r="N25" s="26">
        <f t="shared" si="10"/>
        <v>0</v>
      </c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20"/>
    </row>
    <row r="26" spans="1:25" ht="26.25" customHeight="1">
      <c r="A26" s="33" t="s">
        <v>18</v>
      </c>
      <c r="B26" s="35" t="s">
        <v>43</v>
      </c>
      <c r="C26" s="34">
        <v>44197</v>
      </c>
      <c r="D26" s="34">
        <v>46752</v>
      </c>
      <c r="E26" s="35" t="s">
        <v>64</v>
      </c>
      <c r="F26" s="11" t="s">
        <v>31</v>
      </c>
      <c r="G26" s="12">
        <f>G32</f>
        <v>0</v>
      </c>
      <c r="H26" s="12">
        <f t="shared" ref="H26:N26" si="12">H32</f>
        <v>0</v>
      </c>
      <c r="I26" s="12">
        <f t="shared" si="12"/>
        <v>0</v>
      </c>
      <c r="J26" s="26">
        <f t="shared" si="12"/>
        <v>0</v>
      </c>
      <c r="K26" s="26">
        <f t="shared" si="12"/>
        <v>0</v>
      </c>
      <c r="L26" s="26">
        <f t="shared" si="12"/>
        <v>0</v>
      </c>
      <c r="M26" s="26">
        <f t="shared" ref="M26" si="13">M32</f>
        <v>0</v>
      </c>
      <c r="N26" s="26">
        <f t="shared" si="12"/>
        <v>0</v>
      </c>
      <c r="O26" s="32" t="s">
        <v>14</v>
      </c>
      <c r="P26" s="32" t="s">
        <v>14</v>
      </c>
      <c r="Q26" s="32" t="s">
        <v>14</v>
      </c>
      <c r="R26" s="32" t="s">
        <v>14</v>
      </c>
      <c r="S26" s="32" t="s">
        <v>14</v>
      </c>
      <c r="T26" s="32" t="s">
        <v>14</v>
      </c>
      <c r="U26" s="32" t="s">
        <v>14</v>
      </c>
      <c r="V26" s="32" t="s">
        <v>14</v>
      </c>
      <c r="W26" s="32" t="s">
        <v>14</v>
      </c>
      <c r="X26" s="32" t="s">
        <v>14</v>
      </c>
      <c r="Y26" s="20"/>
    </row>
    <row r="27" spans="1:25" ht="25.5">
      <c r="A27" s="33"/>
      <c r="B27" s="35"/>
      <c r="C27" s="34"/>
      <c r="D27" s="35"/>
      <c r="E27" s="35"/>
      <c r="F27" s="11" t="s">
        <v>32</v>
      </c>
      <c r="G27" s="12">
        <f t="shared" ref="G27:N27" si="14">G33</f>
        <v>0</v>
      </c>
      <c r="H27" s="12">
        <f t="shared" si="14"/>
        <v>0</v>
      </c>
      <c r="I27" s="12">
        <f t="shared" si="14"/>
        <v>0</v>
      </c>
      <c r="J27" s="26">
        <f t="shared" si="14"/>
        <v>0</v>
      </c>
      <c r="K27" s="26">
        <f t="shared" si="14"/>
        <v>0</v>
      </c>
      <c r="L27" s="26">
        <f t="shared" si="14"/>
        <v>0</v>
      </c>
      <c r="M27" s="26">
        <f t="shared" ref="M27" si="15">M33</f>
        <v>0</v>
      </c>
      <c r="N27" s="26">
        <f t="shared" si="14"/>
        <v>0</v>
      </c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20"/>
    </row>
    <row r="28" spans="1:25" ht="52.5" customHeight="1">
      <c r="A28" s="33"/>
      <c r="B28" s="35"/>
      <c r="C28" s="34"/>
      <c r="D28" s="35"/>
      <c r="E28" s="35"/>
      <c r="F28" s="13" t="s">
        <v>33</v>
      </c>
      <c r="G28" s="12">
        <f>G34</f>
        <v>0</v>
      </c>
      <c r="H28" s="12">
        <f t="shared" ref="H28:N28" si="16">H34</f>
        <v>0</v>
      </c>
      <c r="I28" s="12">
        <f t="shared" si="16"/>
        <v>0</v>
      </c>
      <c r="J28" s="26">
        <f t="shared" si="16"/>
        <v>0</v>
      </c>
      <c r="K28" s="26">
        <f t="shared" si="16"/>
        <v>0</v>
      </c>
      <c r="L28" s="26">
        <f t="shared" si="16"/>
        <v>0</v>
      </c>
      <c r="M28" s="26">
        <f t="shared" ref="M28" si="17">M34</f>
        <v>0</v>
      </c>
      <c r="N28" s="26">
        <f t="shared" si="16"/>
        <v>0</v>
      </c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20"/>
    </row>
    <row r="29" spans="1:25" ht="30" customHeight="1">
      <c r="A29" s="33"/>
      <c r="B29" s="35"/>
      <c r="C29" s="34"/>
      <c r="D29" s="35"/>
      <c r="E29" s="35"/>
      <c r="F29" s="11" t="s">
        <v>36</v>
      </c>
      <c r="G29" s="12">
        <f t="shared" ref="G29:N30" si="18">G35</f>
        <v>0</v>
      </c>
      <c r="H29" s="12">
        <f t="shared" si="18"/>
        <v>0</v>
      </c>
      <c r="I29" s="12">
        <f t="shared" si="18"/>
        <v>0</v>
      </c>
      <c r="J29" s="26">
        <f t="shared" si="18"/>
        <v>0</v>
      </c>
      <c r="K29" s="26">
        <f t="shared" si="18"/>
        <v>0</v>
      </c>
      <c r="L29" s="26">
        <f t="shared" si="18"/>
        <v>0</v>
      </c>
      <c r="M29" s="26">
        <f t="shared" ref="M29" si="19">M35</f>
        <v>0</v>
      </c>
      <c r="N29" s="26">
        <f t="shared" si="18"/>
        <v>0</v>
      </c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20"/>
    </row>
    <row r="30" spans="1:25" ht="25.5">
      <c r="A30" s="33"/>
      <c r="B30" s="35"/>
      <c r="C30" s="34"/>
      <c r="D30" s="35"/>
      <c r="E30" s="35"/>
      <c r="F30" s="11" t="s">
        <v>34</v>
      </c>
      <c r="G30" s="12">
        <f t="shared" si="18"/>
        <v>0</v>
      </c>
      <c r="H30" s="12">
        <f t="shared" si="18"/>
        <v>0</v>
      </c>
      <c r="I30" s="12">
        <f t="shared" si="18"/>
        <v>0</v>
      </c>
      <c r="J30" s="26">
        <f t="shared" si="18"/>
        <v>0</v>
      </c>
      <c r="K30" s="26">
        <f t="shared" si="18"/>
        <v>0</v>
      </c>
      <c r="L30" s="26">
        <f t="shared" si="18"/>
        <v>0</v>
      </c>
      <c r="M30" s="26">
        <f t="shared" ref="M30" si="20">M36</f>
        <v>0</v>
      </c>
      <c r="N30" s="26">
        <f t="shared" si="18"/>
        <v>0</v>
      </c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20"/>
    </row>
    <row r="31" spans="1:25" ht="51" customHeight="1">
      <c r="A31" s="33"/>
      <c r="B31" s="35"/>
      <c r="C31" s="34"/>
      <c r="D31" s="35"/>
      <c r="E31" s="35"/>
      <c r="F31" s="11" t="s">
        <v>35</v>
      </c>
      <c r="G31" s="12">
        <f t="shared" ref="G31:N31" si="21">G37</f>
        <v>0</v>
      </c>
      <c r="H31" s="12">
        <f t="shared" si="21"/>
        <v>0</v>
      </c>
      <c r="I31" s="12">
        <f t="shared" si="21"/>
        <v>0</v>
      </c>
      <c r="J31" s="26">
        <f t="shared" si="21"/>
        <v>0</v>
      </c>
      <c r="K31" s="26">
        <f t="shared" si="21"/>
        <v>0</v>
      </c>
      <c r="L31" s="26">
        <f t="shared" si="21"/>
        <v>0</v>
      </c>
      <c r="M31" s="26">
        <f t="shared" ref="M31" si="22">M37</f>
        <v>0</v>
      </c>
      <c r="N31" s="26">
        <f t="shared" si="21"/>
        <v>0</v>
      </c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20"/>
    </row>
    <row r="32" spans="1:25" ht="26.25" customHeight="1">
      <c r="A32" s="33" t="s">
        <v>19</v>
      </c>
      <c r="B32" s="35" t="s">
        <v>65</v>
      </c>
      <c r="C32" s="34">
        <v>44197</v>
      </c>
      <c r="D32" s="34">
        <v>46752</v>
      </c>
      <c r="E32" s="35" t="s">
        <v>64</v>
      </c>
      <c r="F32" s="11" t="s">
        <v>31</v>
      </c>
      <c r="G32" s="12">
        <f>G33+G37</f>
        <v>0</v>
      </c>
      <c r="H32" s="12">
        <f t="shared" ref="H32:N32" si="23">H33+H37</f>
        <v>0</v>
      </c>
      <c r="I32" s="12">
        <f t="shared" si="23"/>
        <v>0</v>
      </c>
      <c r="J32" s="26">
        <f t="shared" si="23"/>
        <v>0</v>
      </c>
      <c r="K32" s="26">
        <f t="shared" si="23"/>
        <v>0</v>
      </c>
      <c r="L32" s="26">
        <f t="shared" si="23"/>
        <v>0</v>
      </c>
      <c r="M32" s="26">
        <f t="shared" ref="M32" si="24">M33+M37</f>
        <v>0</v>
      </c>
      <c r="N32" s="26">
        <f t="shared" si="23"/>
        <v>0</v>
      </c>
      <c r="O32" s="32" t="s">
        <v>66</v>
      </c>
      <c r="P32" s="32" t="s">
        <v>40</v>
      </c>
      <c r="Q32" s="37">
        <f>SUM(R32:X37)</f>
        <v>767.31999999999994</v>
      </c>
      <c r="R32" s="37">
        <v>108.52</v>
      </c>
      <c r="S32" s="37">
        <v>108.8</v>
      </c>
      <c r="T32" s="37">
        <v>109</v>
      </c>
      <c r="U32" s="37">
        <v>109.5</v>
      </c>
      <c r="V32" s="37">
        <v>110</v>
      </c>
      <c r="W32" s="37">
        <v>110.5</v>
      </c>
      <c r="X32" s="37">
        <v>111</v>
      </c>
      <c r="Y32" s="21"/>
    </row>
    <row r="33" spans="1:25" ht="25.5">
      <c r="A33" s="33"/>
      <c r="B33" s="35"/>
      <c r="C33" s="34"/>
      <c r="D33" s="35"/>
      <c r="E33" s="35"/>
      <c r="F33" s="11" t="s">
        <v>32</v>
      </c>
      <c r="G33" s="12">
        <f>G34+G35+G36</f>
        <v>0</v>
      </c>
      <c r="H33" s="12">
        <f t="shared" ref="H33:N33" si="25">H34+H35+H36</f>
        <v>0</v>
      </c>
      <c r="I33" s="12">
        <f t="shared" si="25"/>
        <v>0</v>
      </c>
      <c r="J33" s="26">
        <f t="shared" si="25"/>
        <v>0</v>
      </c>
      <c r="K33" s="26">
        <f t="shared" si="25"/>
        <v>0</v>
      </c>
      <c r="L33" s="26">
        <f t="shared" si="25"/>
        <v>0</v>
      </c>
      <c r="M33" s="26">
        <f t="shared" ref="M33" si="26">M34+M35+M36</f>
        <v>0</v>
      </c>
      <c r="N33" s="26">
        <f t="shared" si="25"/>
        <v>0</v>
      </c>
      <c r="O33" s="32"/>
      <c r="P33" s="32"/>
      <c r="Q33" s="32"/>
      <c r="R33" s="37"/>
      <c r="S33" s="37"/>
      <c r="T33" s="37"/>
      <c r="U33" s="37"/>
      <c r="V33" s="37"/>
      <c r="W33" s="37"/>
      <c r="X33" s="37"/>
      <c r="Y33" s="21"/>
    </row>
    <row r="34" spans="1:25" ht="55.5" customHeight="1">
      <c r="A34" s="33"/>
      <c r="B34" s="35"/>
      <c r="C34" s="34"/>
      <c r="D34" s="35"/>
      <c r="E34" s="35"/>
      <c r="F34" s="13" t="s">
        <v>33</v>
      </c>
      <c r="G34" s="12">
        <f>H34+I34+J34+K34+L34+N34+M34</f>
        <v>0</v>
      </c>
      <c r="H34" s="12">
        <v>0</v>
      </c>
      <c r="I34" s="12">
        <v>0</v>
      </c>
      <c r="J34" s="26">
        <v>0</v>
      </c>
      <c r="K34" s="26">
        <v>0</v>
      </c>
      <c r="L34" s="26">
        <v>0</v>
      </c>
      <c r="M34" s="26">
        <v>0</v>
      </c>
      <c r="N34" s="26">
        <v>0</v>
      </c>
      <c r="O34" s="32"/>
      <c r="P34" s="32"/>
      <c r="Q34" s="32"/>
      <c r="R34" s="37"/>
      <c r="S34" s="37"/>
      <c r="T34" s="37"/>
      <c r="U34" s="37"/>
      <c r="V34" s="37"/>
      <c r="W34" s="37"/>
      <c r="X34" s="37"/>
      <c r="Y34" s="21"/>
    </row>
    <row r="35" spans="1:25" ht="27" customHeight="1">
      <c r="A35" s="33"/>
      <c r="B35" s="35"/>
      <c r="C35" s="34"/>
      <c r="D35" s="35"/>
      <c r="E35" s="35"/>
      <c r="F35" s="11" t="s">
        <v>36</v>
      </c>
      <c r="G35" s="12">
        <f>H35+I35+J35+K35+L35+N35+M35</f>
        <v>0</v>
      </c>
      <c r="H35" s="12">
        <v>0</v>
      </c>
      <c r="I35" s="12">
        <v>0</v>
      </c>
      <c r="J35" s="26">
        <v>0</v>
      </c>
      <c r="K35" s="26">
        <v>0</v>
      </c>
      <c r="L35" s="26">
        <v>0</v>
      </c>
      <c r="M35" s="26">
        <v>0</v>
      </c>
      <c r="N35" s="26">
        <v>0</v>
      </c>
      <c r="O35" s="32"/>
      <c r="P35" s="32"/>
      <c r="Q35" s="32"/>
      <c r="R35" s="37"/>
      <c r="S35" s="37"/>
      <c r="T35" s="37"/>
      <c r="U35" s="37"/>
      <c r="V35" s="37"/>
      <c r="W35" s="37"/>
      <c r="X35" s="37"/>
      <c r="Y35" s="21"/>
    </row>
    <row r="36" spans="1:25" ht="25.5">
      <c r="A36" s="33"/>
      <c r="B36" s="35"/>
      <c r="C36" s="34"/>
      <c r="D36" s="35"/>
      <c r="E36" s="35"/>
      <c r="F36" s="11" t="s">
        <v>34</v>
      </c>
      <c r="G36" s="12">
        <f>H36+I36+J36+K36+L36+N36+M36</f>
        <v>0</v>
      </c>
      <c r="H36" s="12">
        <v>0</v>
      </c>
      <c r="I36" s="12">
        <v>0</v>
      </c>
      <c r="J36" s="26">
        <v>0</v>
      </c>
      <c r="K36" s="26">
        <v>0</v>
      </c>
      <c r="L36" s="26">
        <v>0</v>
      </c>
      <c r="M36" s="26">
        <v>0</v>
      </c>
      <c r="N36" s="26">
        <v>0</v>
      </c>
      <c r="O36" s="32"/>
      <c r="P36" s="32"/>
      <c r="Q36" s="32"/>
      <c r="R36" s="37"/>
      <c r="S36" s="37"/>
      <c r="T36" s="37"/>
      <c r="U36" s="37"/>
      <c r="V36" s="37"/>
      <c r="W36" s="37"/>
      <c r="X36" s="37"/>
      <c r="Y36" s="21"/>
    </row>
    <row r="37" spans="1:25" ht="50.25" customHeight="1">
      <c r="A37" s="33"/>
      <c r="B37" s="35"/>
      <c r="C37" s="34"/>
      <c r="D37" s="35"/>
      <c r="E37" s="35"/>
      <c r="F37" s="11" t="s">
        <v>35</v>
      </c>
      <c r="G37" s="12">
        <f>H37+I37+J37+K37+L37+N37+M37</f>
        <v>0</v>
      </c>
      <c r="H37" s="12">
        <f t="shared" ref="H37:N37" si="27">H43+H49+H55</f>
        <v>0</v>
      </c>
      <c r="I37" s="12">
        <f t="shared" si="27"/>
        <v>0</v>
      </c>
      <c r="J37" s="26">
        <f t="shared" si="27"/>
        <v>0</v>
      </c>
      <c r="K37" s="26">
        <f t="shared" si="27"/>
        <v>0</v>
      </c>
      <c r="L37" s="26">
        <f t="shared" si="27"/>
        <v>0</v>
      </c>
      <c r="M37" s="26">
        <f t="shared" ref="M37" si="28">M43+M49+M55</f>
        <v>0</v>
      </c>
      <c r="N37" s="26">
        <f t="shared" si="27"/>
        <v>0</v>
      </c>
      <c r="O37" s="32"/>
      <c r="P37" s="32"/>
      <c r="Q37" s="32"/>
      <c r="R37" s="37"/>
      <c r="S37" s="37"/>
      <c r="T37" s="37"/>
      <c r="U37" s="37"/>
      <c r="V37" s="37"/>
      <c r="W37" s="37"/>
      <c r="X37" s="37"/>
      <c r="Y37" s="21"/>
    </row>
    <row r="38" spans="1:25" ht="27" customHeight="1">
      <c r="A38" s="33" t="s">
        <v>20</v>
      </c>
      <c r="B38" s="35" t="s">
        <v>77</v>
      </c>
      <c r="C38" s="35"/>
      <c r="D38" s="35"/>
      <c r="E38" s="35"/>
      <c r="F38" s="11" t="s">
        <v>31</v>
      </c>
      <c r="G38" s="12">
        <f>G44</f>
        <v>3634979.57</v>
      </c>
      <c r="H38" s="12">
        <f t="shared" ref="H38:N38" si="29">H44</f>
        <v>1049602.24</v>
      </c>
      <c r="I38" s="12">
        <f t="shared" si="29"/>
        <v>793806</v>
      </c>
      <c r="J38" s="26">
        <f t="shared" si="29"/>
        <v>788053.71</v>
      </c>
      <c r="K38" s="26">
        <f t="shared" si="29"/>
        <v>1003517.62</v>
      </c>
      <c r="L38" s="26">
        <f t="shared" si="29"/>
        <v>0</v>
      </c>
      <c r="M38" s="26">
        <f t="shared" ref="M38" si="30">M44</f>
        <v>0</v>
      </c>
      <c r="N38" s="26">
        <f t="shared" si="29"/>
        <v>0</v>
      </c>
      <c r="O38" s="32" t="s">
        <v>14</v>
      </c>
      <c r="P38" s="32" t="s">
        <v>14</v>
      </c>
      <c r="Q38" s="32" t="s">
        <v>14</v>
      </c>
      <c r="R38" s="32" t="s">
        <v>14</v>
      </c>
      <c r="S38" s="32" t="s">
        <v>14</v>
      </c>
      <c r="T38" s="32" t="s">
        <v>14</v>
      </c>
      <c r="U38" s="32" t="s">
        <v>14</v>
      </c>
      <c r="V38" s="32" t="s">
        <v>14</v>
      </c>
      <c r="W38" s="32" t="s">
        <v>14</v>
      </c>
      <c r="X38" s="32" t="s">
        <v>14</v>
      </c>
      <c r="Y38" s="20"/>
    </row>
    <row r="39" spans="1:25" ht="25.5">
      <c r="A39" s="33"/>
      <c r="B39" s="35"/>
      <c r="C39" s="35"/>
      <c r="D39" s="35"/>
      <c r="E39" s="35"/>
      <c r="F39" s="11" t="s">
        <v>32</v>
      </c>
      <c r="G39" s="12">
        <f t="shared" ref="G39:N39" si="31">G45</f>
        <v>3634979.57</v>
      </c>
      <c r="H39" s="12">
        <f t="shared" si="31"/>
        <v>1049602.24</v>
      </c>
      <c r="I39" s="12">
        <f t="shared" si="31"/>
        <v>793806</v>
      </c>
      <c r="J39" s="26">
        <f t="shared" si="31"/>
        <v>788053.71</v>
      </c>
      <c r="K39" s="26">
        <f t="shared" si="31"/>
        <v>1003517.62</v>
      </c>
      <c r="L39" s="26">
        <f t="shared" si="31"/>
        <v>0</v>
      </c>
      <c r="M39" s="26">
        <f t="shared" ref="M39" si="32">M45</f>
        <v>0</v>
      </c>
      <c r="N39" s="26">
        <f t="shared" si="31"/>
        <v>0</v>
      </c>
      <c r="O39" s="32"/>
      <c r="P39" s="32"/>
      <c r="Q39" s="32"/>
      <c r="R39" s="32"/>
      <c r="S39" s="32"/>
      <c r="T39" s="32"/>
      <c r="U39" s="32"/>
      <c r="V39" s="32"/>
      <c r="W39" s="32"/>
      <c r="X39" s="32"/>
      <c r="Y39" s="20"/>
    </row>
    <row r="40" spans="1:25" ht="53.25" customHeight="1">
      <c r="A40" s="33"/>
      <c r="B40" s="35"/>
      <c r="C40" s="35"/>
      <c r="D40" s="35"/>
      <c r="E40" s="35"/>
      <c r="F40" s="13" t="s">
        <v>33</v>
      </c>
      <c r="G40" s="12">
        <f t="shared" ref="G40:N40" si="33">G46</f>
        <v>74992.61</v>
      </c>
      <c r="H40" s="12">
        <f t="shared" si="33"/>
        <v>20993.95</v>
      </c>
      <c r="I40" s="12">
        <f t="shared" si="33"/>
        <v>15876.66</v>
      </c>
      <c r="J40" s="26">
        <f t="shared" si="33"/>
        <v>15762</v>
      </c>
      <c r="K40" s="26">
        <f t="shared" si="33"/>
        <v>22360</v>
      </c>
      <c r="L40" s="26">
        <f t="shared" si="33"/>
        <v>0</v>
      </c>
      <c r="M40" s="26">
        <f t="shared" ref="M40" si="34">M46</f>
        <v>0</v>
      </c>
      <c r="N40" s="26">
        <f t="shared" si="33"/>
        <v>0</v>
      </c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20"/>
    </row>
    <row r="41" spans="1:25" ht="33" customHeight="1">
      <c r="A41" s="33"/>
      <c r="B41" s="35"/>
      <c r="C41" s="35"/>
      <c r="D41" s="35"/>
      <c r="E41" s="35"/>
      <c r="F41" s="11" t="s">
        <v>36</v>
      </c>
      <c r="G41" s="12">
        <f t="shared" ref="G41:N41" si="35">G47</f>
        <v>3559986.96</v>
      </c>
      <c r="H41" s="12">
        <f t="shared" si="35"/>
        <v>1028608.29</v>
      </c>
      <c r="I41" s="12">
        <f t="shared" si="35"/>
        <v>777929.34</v>
      </c>
      <c r="J41" s="26">
        <f t="shared" si="35"/>
        <v>772291.71</v>
      </c>
      <c r="K41" s="26">
        <f t="shared" si="35"/>
        <v>981157.62</v>
      </c>
      <c r="L41" s="26">
        <f t="shared" si="35"/>
        <v>0</v>
      </c>
      <c r="M41" s="26">
        <f t="shared" ref="M41" si="36">M47</f>
        <v>0</v>
      </c>
      <c r="N41" s="26">
        <f t="shared" si="35"/>
        <v>0</v>
      </c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20"/>
    </row>
    <row r="42" spans="1:25" ht="25.5">
      <c r="A42" s="33"/>
      <c r="B42" s="35"/>
      <c r="C42" s="35"/>
      <c r="D42" s="35"/>
      <c r="E42" s="35"/>
      <c r="F42" s="11" t="s">
        <v>34</v>
      </c>
      <c r="G42" s="12">
        <f t="shared" ref="G42:N42" si="37">G48</f>
        <v>0</v>
      </c>
      <c r="H42" s="12">
        <f t="shared" si="37"/>
        <v>0</v>
      </c>
      <c r="I42" s="12">
        <f t="shared" si="37"/>
        <v>0</v>
      </c>
      <c r="J42" s="26">
        <f t="shared" si="37"/>
        <v>0</v>
      </c>
      <c r="K42" s="26">
        <f t="shared" si="37"/>
        <v>0</v>
      </c>
      <c r="L42" s="26">
        <f t="shared" si="37"/>
        <v>0</v>
      </c>
      <c r="M42" s="26">
        <f t="shared" ref="M42" si="38">M48</f>
        <v>0</v>
      </c>
      <c r="N42" s="26">
        <f t="shared" si="37"/>
        <v>0</v>
      </c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20"/>
    </row>
    <row r="43" spans="1:25" ht="51.75" customHeight="1">
      <c r="A43" s="33"/>
      <c r="B43" s="35"/>
      <c r="C43" s="35"/>
      <c r="D43" s="35"/>
      <c r="E43" s="35"/>
      <c r="F43" s="11" t="s">
        <v>35</v>
      </c>
      <c r="G43" s="12">
        <f t="shared" ref="G43:N43" si="39">G49</f>
        <v>0</v>
      </c>
      <c r="H43" s="12">
        <f t="shared" si="39"/>
        <v>0</v>
      </c>
      <c r="I43" s="12">
        <f t="shared" si="39"/>
        <v>0</v>
      </c>
      <c r="J43" s="26">
        <f t="shared" si="39"/>
        <v>0</v>
      </c>
      <c r="K43" s="26">
        <f t="shared" si="39"/>
        <v>0</v>
      </c>
      <c r="L43" s="26">
        <f t="shared" si="39"/>
        <v>0</v>
      </c>
      <c r="M43" s="26">
        <f t="shared" ref="M43" si="40">M49</f>
        <v>0</v>
      </c>
      <c r="N43" s="26">
        <f t="shared" si="39"/>
        <v>0</v>
      </c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20"/>
    </row>
    <row r="44" spans="1:25" ht="29.25" customHeight="1">
      <c r="A44" s="33" t="s">
        <v>21</v>
      </c>
      <c r="B44" s="35" t="s">
        <v>37</v>
      </c>
      <c r="C44" s="34">
        <v>44197</v>
      </c>
      <c r="D44" s="34">
        <v>46752</v>
      </c>
      <c r="E44" s="35" t="s">
        <v>64</v>
      </c>
      <c r="F44" s="11" t="s">
        <v>31</v>
      </c>
      <c r="G44" s="12">
        <f>G50+G56+G62+G68</f>
        <v>3634979.57</v>
      </c>
      <c r="H44" s="12">
        <f t="shared" ref="H44:N44" si="41">H50+H56+H62+H68</f>
        <v>1049602.24</v>
      </c>
      <c r="I44" s="12">
        <f t="shared" si="41"/>
        <v>793806</v>
      </c>
      <c r="J44" s="26">
        <f t="shared" si="41"/>
        <v>788053.71</v>
      </c>
      <c r="K44" s="26">
        <f t="shared" si="41"/>
        <v>1003517.62</v>
      </c>
      <c r="L44" s="26">
        <f t="shared" si="41"/>
        <v>0</v>
      </c>
      <c r="M44" s="26">
        <f t="shared" ref="M44" si="42">M50+M56+M62+M68</f>
        <v>0</v>
      </c>
      <c r="N44" s="26">
        <f t="shared" si="41"/>
        <v>0</v>
      </c>
      <c r="O44" s="32" t="s">
        <v>14</v>
      </c>
      <c r="P44" s="32" t="s">
        <v>14</v>
      </c>
      <c r="Q44" s="32" t="s">
        <v>14</v>
      </c>
      <c r="R44" s="32" t="s">
        <v>14</v>
      </c>
      <c r="S44" s="32" t="s">
        <v>14</v>
      </c>
      <c r="T44" s="32" t="s">
        <v>14</v>
      </c>
      <c r="U44" s="32" t="s">
        <v>14</v>
      </c>
      <c r="V44" s="32" t="s">
        <v>14</v>
      </c>
      <c r="W44" s="32" t="s">
        <v>14</v>
      </c>
      <c r="X44" s="32" t="s">
        <v>14</v>
      </c>
      <c r="Y44" s="20"/>
    </row>
    <row r="45" spans="1:25" ht="28.5" customHeight="1">
      <c r="A45" s="33"/>
      <c r="B45" s="35"/>
      <c r="C45" s="34"/>
      <c r="D45" s="35"/>
      <c r="E45" s="35"/>
      <c r="F45" s="11" t="s">
        <v>32</v>
      </c>
      <c r="G45" s="12">
        <f t="shared" ref="G45:N45" si="43">G51+G57+G63+G69</f>
        <v>3634979.57</v>
      </c>
      <c r="H45" s="12">
        <f t="shared" si="43"/>
        <v>1049602.24</v>
      </c>
      <c r="I45" s="12">
        <f t="shared" si="43"/>
        <v>793806</v>
      </c>
      <c r="J45" s="26">
        <f t="shared" si="43"/>
        <v>788053.71</v>
      </c>
      <c r="K45" s="26">
        <f t="shared" si="43"/>
        <v>1003517.62</v>
      </c>
      <c r="L45" s="26">
        <f t="shared" si="43"/>
        <v>0</v>
      </c>
      <c r="M45" s="26">
        <f t="shared" ref="M45" si="44">M51+M57+M63+M69</f>
        <v>0</v>
      </c>
      <c r="N45" s="26">
        <f t="shared" si="43"/>
        <v>0</v>
      </c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20"/>
    </row>
    <row r="46" spans="1:25" ht="57" customHeight="1">
      <c r="A46" s="33"/>
      <c r="B46" s="35"/>
      <c r="C46" s="34"/>
      <c r="D46" s="35"/>
      <c r="E46" s="35"/>
      <c r="F46" s="13" t="s">
        <v>33</v>
      </c>
      <c r="G46" s="12">
        <f>G52+G58+G64+G70</f>
        <v>74992.61</v>
      </c>
      <c r="H46" s="12">
        <f t="shared" ref="H46:N46" si="45">H52+H58+H64+H70</f>
        <v>20993.95</v>
      </c>
      <c r="I46" s="12">
        <f t="shared" si="45"/>
        <v>15876.66</v>
      </c>
      <c r="J46" s="26">
        <f t="shared" si="45"/>
        <v>15762</v>
      </c>
      <c r="K46" s="26">
        <f t="shared" si="45"/>
        <v>22360</v>
      </c>
      <c r="L46" s="26">
        <f t="shared" si="45"/>
        <v>0</v>
      </c>
      <c r="M46" s="26">
        <f t="shared" ref="M46" si="46">M52+M58+M64+M70</f>
        <v>0</v>
      </c>
      <c r="N46" s="26">
        <f t="shared" si="45"/>
        <v>0</v>
      </c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20"/>
    </row>
    <row r="47" spans="1:25" ht="26.25" customHeight="1">
      <c r="A47" s="33"/>
      <c r="B47" s="35"/>
      <c r="C47" s="34"/>
      <c r="D47" s="35"/>
      <c r="E47" s="35"/>
      <c r="F47" s="11" t="s">
        <v>36</v>
      </c>
      <c r="G47" s="12">
        <f>G53+G59+G65+G71</f>
        <v>3559986.96</v>
      </c>
      <c r="H47" s="12">
        <f t="shared" ref="H47:N47" si="47">H53+H59+H65+H71</f>
        <v>1028608.29</v>
      </c>
      <c r="I47" s="12">
        <f t="shared" si="47"/>
        <v>777929.34</v>
      </c>
      <c r="J47" s="26">
        <f t="shared" si="47"/>
        <v>772291.71</v>
      </c>
      <c r="K47" s="26">
        <f t="shared" si="47"/>
        <v>981157.62</v>
      </c>
      <c r="L47" s="26">
        <f t="shared" si="47"/>
        <v>0</v>
      </c>
      <c r="M47" s="26">
        <f t="shared" ref="M47" si="48">M53+M59+M65+M71</f>
        <v>0</v>
      </c>
      <c r="N47" s="26">
        <f t="shared" si="47"/>
        <v>0</v>
      </c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20"/>
    </row>
    <row r="48" spans="1:25" ht="31.5" customHeight="1">
      <c r="A48" s="33"/>
      <c r="B48" s="35"/>
      <c r="C48" s="34"/>
      <c r="D48" s="35"/>
      <c r="E48" s="35"/>
      <c r="F48" s="11" t="s">
        <v>34</v>
      </c>
      <c r="G48" s="12">
        <f t="shared" ref="G48:N48" si="49">G54+G60+G66+G72</f>
        <v>0</v>
      </c>
      <c r="H48" s="12">
        <f t="shared" si="49"/>
        <v>0</v>
      </c>
      <c r="I48" s="12">
        <f t="shared" si="49"/>
        <v>0</v>
      </c>
      <c r="J48" s="26">
        <f t="shared" si="49"/>
        <v>0</v>
      </c>
      <c r="K48" s="26">
        <f t="shared" si="49"/>
        <v>0</v>
      </c>
      <c r="L48" s="26">
        <f t="shared" si="49"/>
        <v>0</v>
      </c>
      <c r="M48" s="26">
        <f t="shared" ref="M48" si="50">M54+M60+M66+M72</f>
        <v>0</v>
      </c>
      <c r="N48" s="26">
        <f t="shared" si="49"/>
        <v>0</v>
      </c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20"/>
    </row>
    <row r="49" spans="1:25" ht="51">
      <c r="A49" s="33"/>
      <c r="B49" s="35"/>
      <c r="C49" s="34"/>
      <c r="D49" s="35"/>
      <c r="E49" s="35"/>
      <c r="F49" s="11" t="s">
        <v>35</v>
      </c>
      <c r="G49" s="12">
        <f t="shared" ref="G49:N49" si="51">G55+G61+G67+G73</f>
        <v>0</v>
      </c>
      <c r="H49" s="12">
        <f t="shared" si="51"/>
        <v>0</v>
      </c>
      <c r="I49" s="12">
        <f t="shared" si="51"/>
        <v>0</v>
      </c>
      <c r="J49" s="26">
        <f t="shared" si="51"/>
        <v>0</v>
      </c>
      <c r="K49" s="26">
        <f t="shared" si="51"/>
        <v>0</v>
      </c>
      <c r="L49" s="26">
        <f t="shared" si="51"/>
        <v>0</v>
      </c>
      <c r="M49" s="26">
        <f t="shared" ref="M49" si="52">M55+M61+M67+M73</f>
        <v>0</v>
      </c>
      <c r="N49" s="26">
        <f t="shared" si="51"/>
        <v>0</v>
      </c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20"/>
    </row>
    <row r="50" spans="1:25" ht="26.25" customHeight="1">
      <c r="A50" s="33" t="s">
        <v>22</v>
      </c>
      <c r="B50" s="35" t="s">
        <v>38</v>
      </c>
      <c r="C50" s="34">
        <v>44197</v>
      </c>
      <c r="D50" s="34">
        <v>46752</v>
      </c>
      <c r="E50" s="35" t="s">
        <v>64</v>
      </c>
      <c r="F50" s="11" t="s">
        <v>31</v>
      </c>
      <c r="G50" s="12">
        <f>G51+G55</f>
        <v>3634979.57</v>
      </c>
      <c r="H50" s="12">
        <f t="shared" ref="H50:N50" si="53">H51+H55</f>
        <v>1049602.24</v>
      </c>
      <c r="I50" s="12">
        <f t="shared" si="53"/>
        <v>793806</v>
      </c>
      <c r="J50" s="26">
        <f t="shared" si="53"/>
        <v>788053.71</v>
      </c>
      <c r="K50" s="26">
        <f t="shared" si="53"/>
        <v>1003517.62</v>
      </c>
      <c r="L50" s="26">
        <f t="shared" si="53"/>
        <v>0</v>
      </c>
      <c r="M50" s="26">
        <f t="shared" ref="M50" si="54">M51+M55</f>
        <v>0</v>
      </c>
      <c r="N50" s="26">
        <f t="shared" si="53"/>
        <v>0</v>
      </c>
      <c r="O50" s="32" t="s">
        <v>42</v>
      </c>
      <c r="P50" s="32" t="s">
        <v>40</v>
      </c>
      <c r="Q50" s="32">
        <f>SUM(R50:X55)</f>
        <v>2.1340000000000003</v>
      </c>
      <c r="R50" s="32">
        <v>0.40300000000000002</v>
      </c>
      <c r="S50" s="32">
        <v>0.43</v>
      </c>
      <c r="T50" s="32">
        <v>0.27100000000000002</v>
      </c>
      <c r="U50" s="43">
        <v>0.28000000000000003</v>
      </c>
      <c r="V50" s="32">
        <v>0.28000000000000003</v>
      </c>
      <c r="W50" s="32">
        <v>0.25</v>
      </c>
      <c r="X50" s="32">
        <v>0.22</v>
      </c>
      <c r="Y50" s="20"/>
    </row>
    <row r="51" spans="1:25" ht="25.5">
      <c r="A51" s="33"/>
      <c r="B51" s="35"/>
      <c r="C51" s="34"/>
      <c r="D51" s="35"/>
      <c r="E51" s="35"/>
      <c r="F51" s="11" t="s">
        <v>32</v>
      </c>
      <c r="G51" s="12">
        <f>G52+G53+G54</f>
        <v>3634979.57</v>
      </c>
      <c r="H51" s="12">
        <f t="shared" ref="H51:N51" si="55">H52+H53+H54</f>
        <v>1049602.24</v>
      </c>
      <c r="I51" s="12">
        <f t="shared" si="55"/>
        <v>793806</v>
      </c>
      <c r="J51" s="26">
        <f t="shared" si="55"/>
        <v>788053.71</v>
      </c>
      <c r="K51" s="26">
        <f t="shared" si="55"/>
        <v>1003517.62</v>
      </c>
      <c r="L51" s="26">
        <f t="shared" si="55"/>
        <v>0</v>
      </c>
      <c r="M51" s="26">
        <f t="shared" ref="M51" si="56">M52+M53+M54</f>
        <v>0</v>
      </c>
      <c r="N51" s="26">
        <f t="shared" si="55"/>
        <v>0</v>
      </c>
      <c r="O51" s="32"/>
      <c r="P51" s="32"/>
      <c r="Q51" s="32"/>
      <c r="R51" s="32"/>
      <c r="S51" s="32"/>
      <c r="T51" s="32"/>
      <c r="U51" s="43"/>
      <c r="V51" s="32"/>
      <c r="W51" s="32"/>
      <c r="X51" s="32"/>
      <c r="Y51" s="20"/>
    </row>
    <row r="52" spans="1:25" ht="53.25" customHeight="1">
      <c r="A52" s="33"/>
      <c r="B52" s="35"/>
      <c r="C52" s="34"/>
      <c r="D52" s="35"/>
      <c r="E52" s="35"/>
      <c r="F52" s="13" t="s">
        <v>33</v>
      </c>
      <c r="G52" s="12">
        <f>H52+I52+J52+K52+L52+N52+M52</f>
        <v>74992.61</v>
      </c>
      <c r="H52" s="12">
        <v>20993.95</v>
      </c>
      <c r="I52" s="12">
        <v>15876.66</v>
      </c>
      <c r="J52" s="26">
        <v>15762</v>
      </c>
      <c r="K52" s="26">
        <v>22360</v>
      </c>
      <c r="L52" s="26">
        <v>0</v>
      </c>
      <c r="M52" s="26">
        <v>0</v>
      </c>
      <c r="N52" s="26">
        <v>0</v>
      </c>
      <c r="O52" s="32"/>
      <c r="P52" s="32"/>
      <c r="Q52" s="32"/>
      <c r="R52" s="32"/>
      <c r="S52" s="32"/>
      <c r="T52" s="32"/>
      <c r="U52" s="43"/>
      <c r="V52" s="32"/>
      <c r="W52" s="32"/>
      <c r="X52" s="32"/>
      <c r="Y52" s="20"/>
    </row>
    <row r="53" spans="1:25" ht="26.25" customHeight="1">
      <c r="A53" s="33"/>
      <c r="B53" s="35"/>
      <c r="C53" s="34"/>
      <c r="D53" s="35"/>
      <c r="E53" s="35"/>
      <c r="F53" s="11" t="s">
        <v>36</v>
      </c>
      <c r="G53" s="12">
        <f t="shared" ref="G53:G54" si="57">H53+I53+J53+K53+L53+N53+M53</f>
        <v>3559986.96</v>
      </c>
      <c r="H53" s="12">
        <v>1028608.29</v>
      </c>
      <c r="I53" s="12">
        <v>777929.34</v>
      </c>
      <c r="J53" s="26">
        <v>772291.71</v>
      </c>
      <c r="K53" s="26">
        <v>981157.62</v>
      </c>
      <c r="L53" s="26">
        <v>0</v>
      </c>
      <c r="M53" s="26">
        <v>0</v>
      </c>
      <c r="N53" s="26">
        <v>0</v>
      </c>
      <c r="O53" s="32"/>
      <c r="P53" s="32"/>
      <c r="Q53" s="32"/>
      <c r="R53" s="32"/>
      <c r="S53" s="32"/>
      <c r="T53" s="32"/>
      <c r="U53" s="43"/>
      <c r="V53" s="32"/>
      <c r="W53" s="32"/>
      <c r="X53" s="32"/>
      <c r="Y53" s="20"/>
    </row>
    <row r="54" spans="1:25" ht="33.75" customHeight="1">
      <c r="A54" s="33"/>
      <c r="B54" s="35"/>
      <c r="C54" s="34"/>
      <c r="D54" s="35"/>
      <c r="E54" s="35"/>
      <c r="F54" s="11" t="s">
        <v>34</v>
      </c>
      <c r="G54" s="12">
        <f t="shared" si="57"/>
        <v>0</v>
      </c>
      <c r="H54" s="12">
        <v>0</v>
      </c>
      <c r="I54" s="12">
        <v>0</v>
      </c>
      <c r="J54" s="26">
        <v>0</v>
      </c>
      <c r="K54" s="26">
        <v>0</v>
      </c>
      <c r="L54" s="26">
        <v>0</v>
      </c>
      <c r="M54" s="26">
        <v>0</v>
      </c>
      <c r="N54" s="26">
        <v>0</v>
      </c>
      <c r="O54" s="32"/>
      <c r="P54" s="32"/>
      <c r="Q54" s="32"/>
      <c r="R54" s="32"/>
      <c r="S54" s="32"/>
      <c r="T54" s="32"/>
      <c r="U54" s="43"/>
      <c r="V54" s="32"/>
      <c r="W54" s="32"/>
      <c r="X54" s="32"/>
      <c r="Y54" s="20"/>
    </row>
    <row r="55" spans="1:25" ht="51">
      <c r="A55" s="33"/>
      <c r="B55" s="35"/>
      <c r="C55" s="34"/>
      <c r="D55" s="35"/>
      <c r="E55" s="35"/>
      <c r="F55" s="11" t="s">
        <v>35</v>
      </c>
      <c r="G55" s="12">
        <f>G58</f>
        <v>0</v>
      </c>
      <c r="H55" s="12">
        <v>0</v>
      </c>
      <c r="I55" s="12">
        <v>0</v>
      </c>
      <c r="J55" s="26">
        <v>0</v>
      </c>
      <c r="K55" s="26">
        <v>0</v>
      </c>
      <c r="L55" s="26">
        <v>0</v>
      </c>
      <c r="M55" s="26">
        <v>0</v>
      </c>
      <c r="N55" s="26">
        <v>0</v>
      </c>
      <c r="O55" s="32"/>
      <c r="P55" s="32"/>
      <c r="Q55" s="32"/>
      <c r="R55" s="32"/>
      <c r="S55" s="32"/>
      <c r="T55" s="32"/>
      <c r="U55" s="43"/>
      <c r="V55" s="32"/>
      <c r="W55" s="32"/>
      <c r="X55" s="32"/>
      <c r="Y55" s="20"/>
    </row>
    <row r="56" spans="1:25" ht="29.25" customHeight="1">
      <c r="A56" s="33" t="s">
        <v>23</v>
      </c>
      <c r="B56" s="35" t="s">
        <v>112</v>
      </c>
      <c r="C56" s="34">
        <v>44197</v>
      </c>
      <c r="D56" s="34">
        <v>46752</v>
      </c>
      <c r="E56" s="35" t="s">
        <v>64</v>
      </c>
      <c r="F56" s="11" t="s">
        <v>31</v>
      </c>
      <c r="G56" s="12">
        <f>G57+G61</f>
        <v>0</v>
      </c>
      <c r="H56" s="12">
        <f t="shared" ref="H56:N56" si="58">H57+H61</f>
        <v>0</v>
      </c>
      <c r="I56" s="12">
        <f t="shared" si="58"/>
        <v>0</v>
      </c>
      <c r="J56" s="26">
        <f t="shared" si="58"/>
        <v>0</v>
      </c>
      <c r="K56" s="26">
        <f t="shared" si="58"/>
        <v>0</v>
      </c>
      <c r="L56" s="26">
        <f t="shared" si="58"/>
        <v>0</v>
      </c>
      <c r="M56" s="26">
        <f t="shared" ref="M56" si="59">M57+M61</f>
        <v>0</v>
      </c>
      <c r="N56" s="26">
        <f t="shared" si="58"/>
        <v>0</v>
      </c>
      <c r="O56" s="32" t="s">
        <v>63</v>
      </c>
      <c r="P56" s="32" t="s">
        <v>24</v>
      </c>
      <c r="Q56" s="32" t="s">
        <v>62</v>
      </c>
      <c r="R56" s="32" t="s">
        <v>62</v>
      </c>
      <c r="S56" s="32" t="s">
        <v>62</v>
      </c>
      <c r="T56" s="32" t="s">
        <v>62</v>
      </c>
      <c r="U56" s="32" t="s">
        <v>62</v>
      </c>
      <c r="V56" s="32" t="s">
        <v>62</v>
      </c>
      <c r="W56" s="29" t="s">
        <v>62</v>
      </c>
      <c r="X56" s="32" t="s">
        <v>62</v>
      </c>
      <c r="Y56" s="20"/>
    </row>
    <row r="57" spans="1:25" ht="25.5">
      <c r="A57" s="33"/>
      <c r="B57" s="35"/>
      <c r="C57" s="34"/>
      <c r="D57" s="35"/>
      <c r="E57" s="35"/>
      <c r="F57" s="11" t="s">
        <v>32</v>
      </c>
      <c r="G57" s="12">
        <f>G58+G59+G60</f>
        <v>0</v>
      </c>
      <c r="H57" s="12">
        <f t="shared" ref="H57:N57" si="60">H58+H59+H60</f>
        <v>0</v>
      </c>
      <c r="I57" s="12">
        <f t="shared" si="60"/>
        <v>0</v>
      </c>
      <c r="J57" s="26">
        <f t="shared" si="60"/>
        <v>0</v>
      </c>
      <c r="K57" s="26">
        <f t="shared" si="60"/>
        <v>0</v>
      </c>
      <c r="L57" s="26">
        <f t="shared" si="60"/>
        <v>0</v>
      </c>
      <c r="M57" s="26">
        <f t="shared" ref="M57" si="61">M58+M59+M60</f>
        <v>0</v>
      </c>
      <c r="N57" s="26">
        <f t="shared" si="60"/>
        <v>0</v>
      </c>
      <c r="O57" s="32"/>
      <c r="P57" s="32"/>
      <c r="Q57" s="32"/>
      <c r="R57" s="32"/>
      <c r="S57" s="32"/>
      <c r="T57" s="32"/>
      <c r="U57" s="32"/>
      <c r="V57" s="32"/>
      <c r="W57" s="30"/>
      <c r="X57" s="32"/>
      <c r="Y57" s="20"/>
    </row>
    <row r="58" spans="1:25" ht="54" customHeight="1">
      <c r="A58" s="33"/>
      <c r="B58" s="35"/>
      <c r="C58" s="34"/>
      <c r="D58" s="35"/>
      <c r="E58" s="35"/>
      <c r="F58" s="13" t="s">
        <v>33</v>
      </c>
      <c r="G58" s="12">
        <f>H58+I58+J58+K58+L58+N58+M58</f>
        <v>0</v>
      </c>
      <c r="H58" s="12">
        <v>0</v>
      </c>
      <c r="I58" s="12">
        <v>0</v>
      </c>
      <c r="J58" s="26">
        <v>0</v>
      </c>
      <c r="K58" s="26">
        <v>0</v>
      </c>
      <c r="L58" s="26">
        <v>0</v>
      </c>
      <c r="M58" s="26">
        <v>0</v>
      </c>
      <c r="N58" s="26">
        <v>0</v>
      </c>
      <c r="O58" s="32"/>
      <c r="P58" s="32"/>
      <c r="Q58" s="32"/>
      <c r="R58" s="32"/>
      <c r="S58" s="32"/>
      <c r="T58" s="32"/>
      <c r="U58" s="32"/>
      <c r="V58" s="32"/>
      <c r="W58" s="30"/>
      <c r="X58" s="32"/>
      <c r="Y58" s="20"/>
    </row>
    <row r="59" spans="1:25" ht="30.75" customHeight="1">
      <c r="A59" s="33"/>
      <c r="B59" s="35"/>
      <c r="C59" s="34"/>
      <c r="D59" s="35"/>
      <c r="E59" s="35"/>
      <c r="F59" s="11" t="s">
        <v>36</v>
      </c>
      <c r="G59" s="12">
        <f t="shared" ref="G59:G61" si="62">H59+I59+J59+K59+L59+N59+M59</f>
        <v>0</v>
      </c>
      <c r="H59" s="12">
        <v>0</v>
      </c>
      <c r="I59" s="12">
        <v>0</v>
      </c>
      <c r="J59" s="26">
        <v>0</v>
      </c>
      <c r="K59" s="26">
        <v>0</v>
      </c>
      <c r="L59" s="26">
        <v>0</v>
      </c>
      <c r="M59" s="26">
        <v>0</v>
      </c>
      <c r="N59" s="26">
        <v>0</v>
      </c>
      <c r="O59" s="32"/>
      <c r="P59" s="32"/>
      <c r="Q59" s="32"/>
      <c r="R59" s="32"/>
      <c r="S59" s="32"/>
      <c r="T59" s="32"/>
      <c r="U59" s="32"/>
      <c r="V59" s="32"/>
      <c r="W59" s="30"/>
      <c r="X59" s="32"/>
      <c r="Y59" s="20"/>
    </row>
    <row r="60" spans="1:25" ht="30.75" customHeight="1">
      <c r="A60" s="33"/>
      <c r="B60" s="35"/>
      <c r="C60" s="34"/>
      <c r="D60" s="35"/>
      <c r="E60" s="35"/>
      <c r="F60" s="11" t="s">
        <v>34</v>
      </c>
      <c r="G60" s="12">
        <f t="shared" si="62"/>
        <v>0</v>
      </c>
      <c r="H60" s="12">
        <v>0</v>
      </c>
      <c r="I60" s="12">
        <v>0</v>
      </c>
      <c r="J60" s="26">
        <v>0</v>
      </c>
      <c r="K60" s="26">
        <v>0</v>
      </c>
      <c r="L60" s="26">
        <v>0</v>
      </c>
      <c r="M60" s="26">
        <v>0</v>
      </c>
      <c r="N60" s="26">
        <v>0</v>
      </c>
      <c r="O60" s="32"/>
      <c r="P60" s="32"/>
      <c r="Q60" s="32"/>
      <c r="R60" s="32"/>
      <c r="S60" s="32"/>
      <c r="T60" s="32"/>
      <c r="U60" s="32"/>
      <c r="V60" s="32"/>
      <c r="W60" s="30"/>
      <c r="X60" s="32"/>
      <c r="Y60" s="20"/>
    </row>
    <row r="61" spans="1:25" ht="51">
      <c r="A61" s="33"/>
      <c r="B61" s="35"/>
      <c r="C61" s="34"/>
      <c r="D61" s="35"/>
      <c r="E61" s="35"/>
      <c r="F61" s="11" t="s">
        <v>35</v>
      </c>
      <c r="G61" s="12">
        <f t="shared" si="62"/>
        <v>0</v>
      </c>
      <c r="H61" s="12">
        <v>0</v>
      </c>
      <c r="I61" s="12">
        <v>0</v>
      </c>
      <c r="J61" s="26">
        <v>0</v>
      </c>
      <c r="K61" s="26">
        <v>0</v>
      </c>
      <c r="L61" s="26">
        <v>0</v>
      </c>
      <c r="M61" s="26">
        <v>0</v>
      </c>
      <c r="N61" s="26">
        <v>0</v>
      </c>
      <c r="O61" s="32"/>
      <c r="P61" s="32"/>
      <c r="Q61" s="32"/>
      <c r="R61" s="32"/>
      <c r="S61" s="32"/>
      <c r="T61" s="32"/>
      <c r="U61" s="32"/>
      <c r="V61" s="32"/>
      <c r="W61" s="31"/>
      <c r="X61" s="32"/>
      <c r="Y61" s="20"/>
    </row>
    <row r="62" spans="1:25" ht="27.75" customHeight="1">
      <c r="A62" s="33" t="s">
        <v>25</v>
      </c>
      <c r="B62" s="35" t="s">
        <v>78</v>
      </c>
      <c r="C62" s="34">
        <v>44197</v>
      </c>
      <c r="D62" s="34">
        <v>46752</v>
      </c>
      <c r="E62" s="35" t="s">
        <v>64</v>
      </c>
      <c r="F62" s="11" t="s">
        <v>31</v>
      </c>
      <c r="G62" s="12">
        <f>G63+G67</f>
        <v>0</v>
      </c>
      <c r="H62" s="12">
        <f t="shared" ref="H62:N62" si="63">H63+H67</f>
        <v>0</v>
      </c>
      <c r="I62" s="12">
        <f t="shared" si="63"/>
        <v>0</v>
      </c>
      <c r="J62" s="26">
        <f t="shared" si="63"/>
        <v>0</v>
      </c>
      <c r="K62" s="26">
        <f t="shared" si="63"/>
        <v>0</v>
      </c>
      <c r="L62" s="26">
        <f t="shared" si="63"/>
        <v>0</v>
      </c>
      <c r="M62" s="26">
        <f t="shared" ref="M62" si="64">M63+M67</f>
        <v>0</v>
      </c>
      <c r="N62" s="26">
        <f t="shared" si="63"/>
        <v>0</v>
      </c>
      <c r="O62" s="32" t="s">
        <v>70</v>
      </c>
      <c r="P62" s="32" t="s">
        <v>41</v>
      </c>
      <c r="Q62" s="32">
        <f>SUM(R62:X67)</f>
        <v>0.59</v>
      </c>
      <c r="R62" s="32" t="s">
        <v>62</v>
      </c>
      <c r="S62" s="32">
        <v>9.5000000000000001E-2</v>
      </c>
      <c r="T62" s="32">
        <v>9.5000000000000001E-2</v>
      </c>
      <c r="U62" s="32">
        <v>0.1</v>
      </c>
      <c r="V62" s="32">
        <v>0.1</v>
      </c>
      <c r="W62" s="29">
        <v>0.1</v>
      </c>
      <c r="X62" s="32">
        <v>0.1</v>
      </c>
      <c r="Y62" s="20"/>
    </row>
    <row r="63" spans="1:25" ht="25.5">
      <c r="A63" s="33"/>
      <c r="B63" s="35"/>
      <c r="C63" s="34"/>
      <c r="D63" s="35"/>
      <c r="E63" s="35"/>
      <c r="F63" s="11" t="s">
        <v>32</v>
      </c>
      <c r="G63" s="12">
        <f>G64+G65+G66</f>
        <v>0</v>
      </c>
      <c r="H63" s="12">
        <f t="shared" ref="H63:N63" si="65">H64+H65+H66</f>
        <v>0</v>
      </c>
      <c r="I63" s="12">
        <f t="shared" si="65"/>
        <v>0</v>
      </c>
      <c r="J63" s="26">
        <f t="shared" si="65"/>
        <v>0</v>
      </c>
      <c r="K63" s="26">
        <f t="shared" si="65"/>
        <v>0</v>
      </c>
      <c r="L63" s="26">
        <f t="shared" si="65"/>
        <v>0</v>
      </c>
      <c r="M63" s="26">
        <f t="shared" ref="M63" si="66">M64+M65+M66</f>
        <v>0</v>
      </c>
      <c r="N63" s="26">
        <f t="shared" si="65"/>
        <v>0</v>
      </c>
      <c r="O63" s="32"/>
      <c r="P63" s="32"/>
      <c r="Q63" s="32"/>
      <c r="R63" s="32"/>
      <c r="S63" s="32"/>
      <c r="T63" s="32"/>
      <c r="U63" s="32"/>
      <c r="V63" s="32"/>
      <c r="W63" s="30"/>
      <c r="X63" s="32"/>
      <c r="Y63" s="20"/>
    </row>
    <row r="64" spans="1:25" ht="60" customHeight="1">
      <c r="A64" s="33"/>
      <c r="B64" s="35"/>
      <c r="C64" s="34"/>
      <c r="D64" s="35"/>
      <c r="E64" s="35"/>
      <c r="F64" s="13" t="s">
        <v>33</v>
      </c>
      <c r="G64" s="12">
        <f>H64+I64+J64+K64+L64+N64+M64</f>
        <v>0</v>
      </c>
      <c r="H64" s="12">
        <v>0</v>
      </c>
      <c r="I64" s="12">
        <v>0</v>
      </c>
      <c r="J64" s="26">
        <v>0</v>
      </c>
      <c r="K64" s="26">
        <v>0</v>
      </c>
      <c r="L64" s="26">
        <v>0</v>
      </c>
      <c r="M64" s="26">
        <v>0</v>
      </c>
      <c r="N64" s="26">
        <v>0</v>
      </c>
      <c r="O64" s="32"/>
      <c r="P64" s="32"/>
      <c r="Q64" s="32"/>
      <c r="R64" s="32"/>
      <c r="S64" s="32"/>
      <c r="T64" s="32"/>
      <c r="U64" s="32"/>
      <c r="V64" s="32"/>
      <c r="W64" s="30"/>
      <c r="X64" s="32"/>
      <c r="Y64" s="20"/>
    </row>
    <row r="65" spans="1:25" ht="33.75" customHeight="1">
      <c r="A65" s="33"/>
      <c r="B65" s="35"/>
      <c r="C65" s="34"/>
      <c r="D65" s="35"/>
      <c r="E65" s="35"/>
      <c r="F65" s="11" t="s">
        <v>36</v>
      </c>
      <c r="G65" s="12">
        <f t="shared" ref="G65:G67" si="67">H65+I65+J65+K65+L65+N65+M65</f>
        <v>0</v>
      </c>
      <c r="H65" s="12">
        <v>0</v>
      </c>
      <c r="I65" s="12">
        <v>0</v>
      </c>
      <c r="J65" s="26">
        <v>0</v>
      </c>
      <c r="K65" s="26">
        <v>0</v>
      </c>
      <c r="L65" s="26">
        <v>0</v>
      </c>
      <c r="M65" s="26">
        <v>0</v>
      </c>
      <c r="N65" s="26">
        <v>0</v>
      </c>
      <c r="O65" s="32"/>
      <c r="P65" s="32"/>
      <c r="Q65" s="32"/>
      <c r="R65" s="32"/>
      <c r="S65" s="32"/>
      <c r="T65" s="32"/>
      <c r="U65" s="32"/>
      <c r="V65" s="32"/>
      <c r="W65" s="30"/>
      <c r="X65" s="32"/>
      <c r="Y65" s="20"/>
    </row>
    <row r="66" spans="1:25" ht="25.5">
      <c r="A66" s="33"/>
      <c r="B66" s="35"/>
      <c r="C66" s="34"/>
      <c r="D66" s="35"/>
      <c r="E66" s="35"/>
      <c r="F66" s="11" t="s">
        <v>34</v>
      </c>
      <c r="G66" s="12">
        <f t="shared" si="67"/>
        <v>0</v>
      </c>
      <c r="H66" s="12">
        <v>0</v>
      </c>
      <c r="I66" s="12">
        <v>0</v>
      </c>
      <c r="J66" s="26">
        <v>0</v>
      </c>
      <c r="K66" s="26">
        <v>0</v>
      </c>
      <c r="L66" s="26">
        <v>0</v>
      </c>
      <c r="M66" s="26">
        <v>0</v>
      </c>
      <c r="N66" s="26">
        <v>0</v>
      </c>
      <c r="O66" s="32"/>
      <c r="P66" s="32"/>
      <c r="Q66" s="32"/>
      <c r="R66" s="32"/>
      <c r="S66" s="32"/>
      <c r="T66" s="32"/>
      <c r="U66" s="32"/>
      <c r="V66" s="32"/>
      <c r="W66" s="30"/>
      <c r="X66" s="32"/>
      <c r="Y66" s="20"/>
    </row>
    <row r="67" spans="1:25" ht="51">
      <c r="A67" s="33"/>
      <c r="B67" s="35"/>
      <c r="C67" s="34"/>
      <c r="D67" s="35"/>
      <c r="E67" s="35"/>
      <c r="F67" s="11" t="s">
        <v>35</v>
      </c>
      <c r="G67" s="12">
        <f t="shared" si="67"/>
        <v>0</v>
      </c>
      <c r="H67" s="12">
        <v>0</v>
      </c>
      <c r="I67" s="12">
        <v>0</v>
      </c>
      <c r="J67" s="26">
        <v>0</v>
      </c>
      <c r="K67" s="26">
        <v>0</v>
      </c>
      <c r="L67" s="26">
        <v>0</v>
      </c>
      <c r="M67" s="26">
        <v>0</v>
      </c>
      <c r="N67" s="26">
        <v>0</v>
      </c>
      <c r="O67" s="32"/>
      <c r="P67" s="32"/>
      <c r="Q67" s="32"/>
      <c r="R67" s="32"/>
      <c r="S67" s="32"/>
      <c r="T67" s="32"/>
      <c r="U67" s="32"/>
      <c r="V67" s="32"/>
      <c r="W67" s="31"/>
      <c r="X67" s="32"/>
      <c r="Y67" s="20"/>
    </row>
    <row r="68" spans="1:25" ht="30" customHeight="1">
      <c r="A68" s="33" t="s">
        <v>39</v>
      </c>
      <c r="B68" s="35" t="s">
        <v>79</v>
      </c>
      <c r="C68" s="34">
        <v>44197</v>
      </c>
      <c r="D68" s="34">
        <v>46752</v>
      </c>
      <c r="E68" s="35" t="s">
        <v>64</v>
      </c>
      <c r="F68" s="11" t="s">
        <v>31</v>
      </c>
      <c r="G68" s="12">
        <f>G69+G73</f>
        <v>0</v>
      </c>
      <c r="H68" s="12">
        <f t="shared" ref="H68:N68" si="68">H69+H73</f>
        <v>0</v>
      </c>
      <c r="I68" s="12">
        <f t="shared" si="68"/>
        <v>0</v>
      </c>
      <c r="J68" s="26">
        <f t="shared" si="68"/>
        <v>0</v>
      </c>
      <c r="K68" s="26">
        <f t="shared" si="68"/>
        <v>0</v>
      </c>
      <c r="L68" s="26">
        <f t="shared" si="68"/>
        <v>0</v>
      </c>
      <c r="M68" s="26">
        <f t="shared" ref="M68" si="69">M69+M73</f>
        <v>0</v>
      </c>
      <c r="N68" s="26">
        <f t="shared" si="68"/>
        <v>0</v>
      </c>
      <c r="O68" s="32" t="s">
        <v>67</v>
      </c>
      <c r="P68" s="32" t="s">
        <v>41</v>
      </c>
      <c r="Q68" s="32">
        <f>SUM(R68:X73)</f>
        <v>0.67</v>
      </c>
      <c r="R68" s="32" t="s">
        <v>62</v>
      </c>
      <c r="S68" s="32">
        <v>0.1</v>
      </c>
      <c r="T68" s="32">
        <v>0.11</v>
      </c>
      <c r="U68" s="32">
        <v>0.11</v>
      </c>
      <c r="V68" s="32">
        <v>0.11</v>
      </c>
      <c r="W68" s="29">
        <v>0.12</v>
      </c>
      <c r="X68" s="32">
        <v>0.12</v>
      </c>
      <c r="Y68" s="20"/>
    </row>
    <row r="69" spans="1:25" ht="25.5">
      <c r="A69" s="33"/>
      <c r="B69" s="35"/>
      <c r="C69" s="34"/>
      <c r="D69" s="35"/>
      <c r="E69" s="35"/>
      <c r="F69" s="11" t="s">
        <v>32</v>
      </c>
      <c r="G69" s="12">
        <f>G70+G71+G72</f>
        <v>0</v>
      </c>
      <c r="H69" s="12">
        <f t="shared" ref="H69:N69" si="70">H70+H71+H72</f>
        <v>0</v>
      </c>
      <c r="I69" s="12">
        <f t="shared" si="70"/>
        <v>0</v>
      </c>
      <c r="J69" s="26">
        <f t="shared" si="70"/>
        <v>0</v>
      </c>
      <c r="K69" s="26">
        <f t="shared" si="70"/>
        <v>0</v>
      </c>
      <c r="L69" s="26">
        <f t="shared" si="70"/>
        <v>0</v>
      </c>
      <c r="M69" s="26">
        <f t="shared" ref="M69" si="71">M70+M71+M72</f>
        <v>0</v>
      </c>
      <c r="N69" s="26">
        <f t="shared" si="70"/>
        <v>0</v>
      </c>
      <c r="O69" s="32"/>
      <c r="P69" s="32"/>
      <c r="Q69" s="32"/>
      <c r="R69" s="32"/>
      <c r="S69" s="32"/>
      <c r="T69" s="32"/>
      <c r="U69" s="32"/>
      <c r="V69" s="32"/>
      <c r="W69" s="30"/>
      <c r="X69" s="32"/>
      <c r="Y69" s="20"/>
    </row>
    <row r="70" spans="1:25" ht="52.5" customHeight="1">
      <c r="A70" s="33"/>
      <c r="B70" s="35"/>
      <c r="C70" s="34"/>
      <c r="D70" s="35"/>
      <c r="E70" s="35"/>
      <c r="F70" s="13" t="s">
        <v>33</v>
      </c>
      <c r="G70" s="12">
        <f>H70+I70+J70+K70+L70+N70+M70</f>
        <v>0</v>
      </c>
      <c r="H70" s="12">
        <v>0</v>
      </c>
      <c r="I70" s="12">
        <v>0</v>
      </c>
      <c r="J70" s="26">
        <v>0</v>
      </c>
      <c r="K70" s="26">
        <v>0</v>
      </c>
      <c r="L70" s="26">
        <v>0</v>
      </c>
      <c r="M70" s="26">
        <v>0</v>
      </c>
      <c r="N70" s="26">
        <v>0</v>
      </c>
      <c r="O70" s="32"/>
      <c r="P70" s="32"/>
      <c r="Q70" s="32"/>
      <c r="R70" s="32"/>
      <c r="S70" s="32"/>
      <c r="T70" s="32"/>
      <c r="U70" s="32"/>
      <c r="V70" s="32"/>
      <c r="W70" s="30"/>
      <c r="X70" s="32"/>
      <c r="Y70" s="20"/>
    </row>
    <row r="71" spans="1:25" ht="30.75" customHeight="1">
      <c r="A71" s="33"/>
      <c r="B71" s="35"/>
      <c r="C71" s="34"/>
      <c r="D71" s="35"/>
      <c r="E71" s="35"/>
      <c r="F71" s="11" t="s">
        <v>36</v>
      </c>
      <c r="G71" s="12">
        <f t="shared" ref="G71:G73" si="72">H71+I71+J71+K71+L71+N71+M71</f>
        <v>0</v>
      </c>
      <c r="H71" s="12">
        <v>0</v>
      </c>
      <c r="I71" s="12">
        <v>0</v>
      </c>
      <c r="J71" s="26">
        <v>0</v>
      </c>
      <c r="K71" s="26">
        <v>0</v>
      </c>
      <c r="L71" s="26">
        <v>0</v>
      </c>
      <c r="M71" s="26">
        <v>0</v>
      </c>
      <c r="N71" s="26">
        <v>0</v>
      </c>
      <c r="O71" s="32"/>
      <c r="P71" s="32"/>
      <c r="Q71" s="32"/>
      <c r="R71" s="32"/>
      <c r="S71" s="32"/>
      <c r="T71" s="32"/>
      <c r="U71" s="32"/>
      <c r="V71" s="32"/>
      <c r="W71" s="30"/>
      <c r="X71" s="32"/>
      <c r="Y71" s="20"/>
    </row>
    <row r="72" spans="1:25" ht="25.5">
      <c r="A72" s="33"/>
      <c r="B72" s="35"/>
      <c r="C72" s="34"/>
      <c r="D72" s="35"/>
      <c r="E72" s="35"/>
      <c r="F72" s="11" t="s">
        <v>34</v>
      </c>
      <c r="G72" s="12">
        <f t="shared" si="72"/>
        <v>0</v>
      </c>
      <c r="H72" s="12">
        <v>0</v>
      </c>
      <c r="I72" s="12">
        <v>0</v>
      </c>
      <c r="J72" s="26">
        <v>0</v>
      </c>
      <c r="K72" s="26">
        <v>0</v>
      </c>
      <c r="L72" s="26">
        <v>0</v>
      </c>
      <c r="M72" s="26">
        <v>0</v>
      </c>
      <c r="N72" s="26">
        <v>0</v>
      </c>
      <c r="O72" s="32"/>
      <c r="P72" s="32"/>
      <c r="Q72" s="32"/>
      <c r="R72" s="32"/>
      <c r="S72" s="32"/>
      <c r="T72" s="32"/>
      <c r="U72" s="32"/>
      <c r="V72" s="32"/>
      <c r="W72" s="30"/>
      <c r="X72" s="32"/>
      <c r="Y72" s="20"/>
    </row>
    <row r="73" spans="1:25" ht="51" customHeight="1">
      <c r="A73" s="33"/>
      <c r="B73" s="35"/>
      <c r="C73" s="34"/>
      <c r="D73" s="35"/>
      <c r="E73" s="35"/>
      <c r="F73" s="11" t="s">
        <v>35</v>
      </c>
      <c r="G73" s="12">
        <f t="shared" si="72"/>
        <v>0</v>
      </c>
      <c r="H73" s="12">
        <v>0</v>
      </c>
      <c r="I73" s="12">
        <v>0</v>
      </c>
      <c r="J73" s="26">
        <v>0</v>
      </c>
      <c r="K73" s="26">
        <v>0</v>
      </c>
      <c r="L73" s="26">
        <v>0</v>
      </c>
      <c r="M73" s="26">
        <v>0</v>
      </c>
      <c r="N73" s="26">
        <v>0</v>
      </c>
      <c r="O73" s="32"/>
      <c r="P73" s="32"/>
      <c r="Q73" s="32"/>
      <c r="R73" s="32"/>
      <c r="S73" s="32"/>
      <c r="T73" s="32"/>
      <c r="U73" s="32"/>
      <c r="V73" s="32"/>
      <c r="W73" s="31"/>
      <c r="X73" s="32"/>
      <c r="Y73" s="20"/>
    </row>
    <row r="74" spans="1:25" ht="28.5" customHeight="1">
      <c r="A74" s="33" t="s">
        <v>1</v>
      </c>
      <c r="B74" s="35" t="s">
        <v>72</v>
      </c>
      <c r="C74" s="35"/>
      <c r="D74" s="35"/>
      <c r="E74" s="35"/>
      <c r="F74" s="11" t="s">
        <v>31</v>
      </c>
      <c r="G74" s="12">
        <f>G80</f>
        <v>20360327.650000002</v>
      </c>
      <c r="H74" s="12">
        <f t="shared" ref="H74:N74" si="73">H80</f>
        <v>2201158.25</v>
      </c>
      <c r="I74" s="12">
        <f t="shared" si="73"/>
        <v>2666903.0499999998</v>
      </c>
      <c r="J74" s="26">
        <f t="shared" si="73"/>
        <v>3583698.9599999995</v>
      </c>
      <c r="K74" s="26">
        <f t="shared" si="73"/>
        <v>3495613.86</v>
      </c>
      <c r="L74" s="26">
        <f t="shared" si="73"/>
        <v>2759204.16</v>
      </c>
      <c r="M74" s="26">
        <f t="shared" ref="M74" si="74">M80</f>
        <v>2742630.24</v>
      </c>
      <c r="N74" s="26">
        <f t="shared" si="73"/>
        <v>2911119.13</v>
      </c>
      <c r="O74" s="32" t="s">
        <v>14</v>
      </c>
      <c r="P74" s="32" t="s">
        <v>14</v>
      </c>
      <c r="Q74" s="32" t="s">
        <v>14</v>
      </c>
      <c r="R74" s="32" t="s">
        <v>14</v>
      </c>
      <c r="S74" s="32" t="s">
        <v>14</v>
      </c>
      <c r="T74" s="32" t="s">
        <v>14</v>
      </c>
      <c r="U74" s="32" t="s">
        <v>14</v>
      </c>
      <c r="V74" s="32" t="s">
        <v>14</v>
      </c>
      <c r="W74" s="32" t="s">
        <v>14</v>
      </c>
      <c r="X74" s="32" t="s">
        <v>14</v>
      </c>
      <c r="Y74" s="20"/>
    </row>
    <row r="75" spans="1:25" ht="27.75" customHeight="1">
      <c r="A75" s="33"/>
      <c r="B75" s="35"/>
      <c r="C75" s="35"/>
      <c r="D75" s="35"/>
      <c r="E75" s="35"/>
      <c r="F75" s="11" t="s">
        <v>32</v>
      </c>
      <c r="G75" s="12">
        <f t="shared" ref="G75:N75" si="75">G81</f>
        <v>20360327.650000002</v>
      </c>
      <c r="H75" s="12">
        <f t="shared" si="75"/>
        <v>2201158.25</v>
      </c>
      <c r="I75" s="12">
        <f t="shared" si="75"/>
        <v>2666903.0499999998</v>
      </c>
      <c r="J75" s="26">
        <f t="shared" si="75"/>
        <v>3583698.9599999995</v>
      </c>
      <c r="K75" s="26">
        <f t="shared" si="75"/>
        <v>3495613.86</v>
      </c>
      <c r="L75" s="26">
        <f t="shared" si="75"/>
        <v>2759204.16</v>
      </c>
      <c r="M75" s="26">
        <f t="shared" ref="M75" si="76">M81</f>
        <v>2742630.24</v>
      </c>
      <c r="N75" s="26">
        <f t="shared" si="75"/>
        <v>2911119.13</v>
      </c>
      <c r="O75" s="32"/>
      <c r="P75" s="32"/>
      <c r="Q75" s="32"/>
      <c r="R75" s="32"/>
      <c r="S75" s="32"/>
      <c r="T75" s="32"/>
      <c r="U75" s="32"/>
      <c r="V75" s="32"/>
      <c r="W75" s="32"/>
      <c r="X75" s="32"/>
      <c r="Y75" s="20"/>
    </row>
    <row r="76" spans="1:25" ht="57" customHeight="1">
      <c r="A76" s="33"/>
      <c r="B76" s="35"/>
      <c r="C76" s="35"/>
      <c r="D76" s="35"/>
      <c r="E76" s="35"/>
      <c r="F76" s="13" t="s">
        <v>33</v>
      </c>
      <c r="G76" s="12">
        <f t="shared" ref="G76:N76" si="77">G82</f>
        <v>20330756.170000006</v>
      </c>
      <c r="H76" s="12">
        <f t="shared" si="77"/>
        <v>2201158.25</v>
      </c>
      <c r="I76" s="12">
        <f t="shared" si="77"/>
        <v>2666903.0499999998</v>
      </c>
      <c r="J76" s="26">
        <f t="shared" si="77"/>
        <v>3570215.8099999996</v>
      </c>
      <c r="K76" s="26">
        <f t="shared" si="77"/>
        <v>3479525.53</v>
      </c>
      <c r="L76" s="26">
        <f t="shared" si="77"/>
        <v>2759204.16</v>
      </c>
      <c r="M76" s="26">
        <f t="shared" ref="M76" si="78">M82</f>
        <v>2742630.24</v>
      </c>
      <c r="N76" s="26">
        <f t="shared" si="77"/>
        <v>2911119.13</v>
      </c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20"/>
    </row>
    <row r="77" spans="1:25" ht="29.25" customHeight="1">
      <c r="A77" s="33"/>
      <c r="B77" s="35"/>
      <c r="C77" s="35"/>
      <c r="D77" s="35"/>
      <c r="E77" s="35"/>
      <c r="F77" s="11" t="s">
        <v>36</v>
      </c>
      <c r="G77" s="12">
        <f t="shared" ref="G77:N77" si="79">G83</f>
        <v>29571.48</v>
      </c>
      <c r="H77" s="12">
        <f t="shared" si="79"/>
        <v>0</v>
      </c>
      <c r="I77" s="12">
        <f t="shared" si="79"/>
        <v>0</v>
      </c>
      <c r="J77" s="26">
        <f t="shared" si="79"/>
        <v>13483.15</v>
      </c>
      <c r="K77" s="26">
        <f t="shared" si="79"/>
        <v>16088.33</v>
      </c>
      <c r="L77" s="26">
        <f t="shared" si="79"/>
        <v>0</v>
      </c>
      <c r="M77" s="26">
        <f t="shared" ref="M77" si="80">M83</f>
        <v>0</v>
      </c>
      <c r="N77" s="26">
        <f t="shared" si="79"/>
        <v>0</v>
      </c>
      <c r="O77" s="32"/>
      <c r="P77" s="32"/>
      <c r="Q77" s="32"/>
      <c r="R77" s="32"/>
      <c r="S77" s="32"/>
      <c r="T77" s="32"/>
      <c r="U77" s="32"/>
      <c r="V77" s="32"/>
      <c r="W77" s="32"/>
      <c r="X77" s="32"/>
      <c r="Y77" s="20"/>
    </row>
    <row r="78" spans="1:25" ht="27" customHeight="1">
      <c r="A78" s="33"/>
      <c r="B78" s="35"/>
      <c r="C78" s="35"/>
      <c r="D78" s="35"/>
      <c r="E78" s="35"/>
      <c r="F78" s="11" t="s">
        <v>34</v>
      </c>
      <c r="G78" s="12">
        <f t="shared" ref="G78:N78" si="81">G84</f>
        <v>0</v>
      </c>
      <c r="H78" s="12">
        <f t="shared" si="81"/>
        <v>0</v>
      </c>
      <c r="I78" s="12">
        <f t="shared" si="81"/>
        <v>0</v>
      </c>
      <c r="J78" s="26">
        <f t="shared" si="81"/>
        <v>0</v>
      </c>
      <c r="K78" s="26">
        <f t="shared" si="81"/>
        <v>0</v>
      </c>
      <c r="L78" s="26">
        <f t="shared" si="81"/>
        <v>0</v>
      </c>
      <c r="M78" s="26">
        <f t="shared" ref="M78" si="82">M84</f>
        <v>0</v>
      </c>
      <c r="N78" s="26">
        <f t="shared" si="81"/>
        <v>0</v>
      </c>
      <c r="O78" s="32"/>
      <c r="P78" s="32"/>
      <c r="Q78" s="32"/>
      <c r="R78" s="32"/>
      <c r="S78" s="32"/>
      <c r="T78" s="32"/>
      <c r="U78" s="32"/>
      <c r="V78" s="32"/>
      <c r="W78" s="32"/>
      <c r="X78" s="32"/>
      <c r="Y78" s="20"/>
    </row>
    <row r="79" spans="1:25" ht="50.25" customHeight="1">
      <c r="A79" s="33"/>
      <c r="B79" s="35"/>
      <c r="C79" s="35"/>
      <c r="D79" s="35"/>
      <c r="E79" s="35"/>
      <c r="F79" s="11" t="s">
        <v>35</v>
      </c>
      <c r="G79" s="12">
        <f t="shared" ref="G79:N79" si="83">G85</f>
        <v>0</v>
      </c>
      <c r="H79" s="12">
        <f t="shared" si="83"/>
        <v>0</v>
      </c>
      <c r="I79" s="12">
        <f t="shared" si="83"/>
        <v>0</v>
      </c>
      <c r="J79" s="26">
        <f t="shared" si="83"/>
        <v>0</v>
      </c>
      <c r="K79" s="26">
        <f t="shared" si="83"/>
        <v>0</v>
      </c>
      <c r="L79" s="26">
        <f t="shared" si="83"/>
        <v>0</v>
      </c>
      <c r="M79" s="26">
        <f t="shared" ref="M79" si="84">M85</f>
        <v>0</v>
      </c>
      <c r="N79" s="26">
        <f t="shared" si="83"/>
        <v>0</v>
      </c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20"/>
    </row>
    <row r="80" spans="1:25" ht="27" customHeight="1">
      <c r="A80" s="33" t="s">
        <v>2</v>
      </c>
      <c r="B80" s="35" t="s">
        <v>47</v>
      </c>
      <c r="C80" s="34">
        <v>44197</v>
      </c>
      <c r="D80" s="34">
        <v>46752</v>
      </c>
      <c r="E80" s="35" t="s">
        <v>64</v>
      </c>
      <c r="F80" s="11" t="s">
        <v>31</v>
      </c>
      <c r="G80" s="12">
        <f>G86+G92+G98</f>
        <v>20360327.650000002</v>
      </c>
      <c r="H80" s="12">
        <f t="shared" ref="H80:N80" si="85">H86+H92+H98</f>
        <v>2201158.25</v>
      </c>
      <c r="I80" s="12">
        <f t="shared" si="85"/>
        <v>2666903.0499999998</v>
      </c>
      <c r="J80" s="26">
        <f t="shared" si="85"/>
        <v>3583698.9599999995</v>
      </c>
      <c r="K80" s="26">
        <f t="shared" si="85"/>
        <v>3495613.86</v>
      </c>
      <c r="L80" s="26">
        <f t="shared" si="85"/>
        <v>2759204.16</v>
      </c>
      <c r="M80" s="26">
        <f t="shared" ref="M80" si="86">M86+M92+M98</f>
        <v>2742630.24</v>
      </c>
      <c r="N80" s="26">
        <f t="shared" si="85"/>
        <v>2911119.13</v>
      </c>
      <c r="O80" s="32" t="s">
        <v>14</v>
      </c>
      <c r="P80" s="32" t="s">
        <v>14</v>
      </c>
      <c r="Q80" s="32" t="s">
        <v>14</v>
      </c>
      <c r="R80" s="32" t="s">
        <v>14</v>
      </c>
      <c r="S80" s="32" t="s">
        <v>14</v>
      </c>
      <c r="T80" s="32" t="s">
        <v>14</v>
      </c>
      <c r="U80" s="32" t="s">
        <v>14</v>
      </c>
      <c r="V80" s="32" t="s">
        <v>14</v>
      </c>
      <c r="W80" s="29" t="s">
        <v>14</v>
      </c>
      <c r="X80" s="32" t="s">
        <v>14</v>
      </c>
      <c r="Y80" s="20"/>
    </row>
    <row r="81" spans="1:25" ht="24" customHeight="1">
      <c r="A81" s="33"/>
      <c r="B81" s="35"/>
      <c r="C81" s="34"/>
      <c r="D81" s="35"/>
      <c r="E81" s="35"/>
      <c r="F81" s="11" t="s">
        <v>32</v>
      </c>
      <c r="G81" s="12">
        <f t="shared" ref="G81:N81" si="87">G87+G93+G99</f>
        <v>20360327.650000002</v>
      </c>
      <c r="H81" s="12">
        <f t="shared" si="87"/>
        <v>2201158.25</v>
      </c>
      <c r="I81" s="12">
        <f t="shared" si="87"/>
        <v>2666903.0499999998</v>
      </c>
      <c r="J81" s="26">
        <f t="shared" si="87"/>
        <v>3583698.9599999995</v>
      </c>
      <c r="K81" s="26">
        <f t="shared" si="87"/>
        <v>3495613.86</v>
      </c>
      <c r="L81" s="26">
        <f t="shared" si="87"/>
        <v>2759204.16</v>
      </c>
      <c r="M81" s="26">
        <f t="shared" ref="M81" si="88">M87+M93+M99</f>
        <v>2742630.24</v>
      </c>
      <c r="N81" s="26">
        <f t="shared" si="87"/>
        <v>2911119.13</v>
      </c>
      <c r="O81" s="32"/>
      <c r="P81" s="32"/>
      <c r="Q81" s="32"/>
      <c r="R81" s="32"/>
      <c r="S81" s="32"/>
      <c r="T81" s="32"/>
      <c r="U81" s="32"/>
      <c r="V81" s="32"/>
      <c r="W81" s="30"/>
      <c r="X81" s="32"/>
      <c r="Y81" s="20"/>
    </row>
    <row r="82" spans="1:25" ht="53.25" customHeight="1">
      <c r="A82" s="33"/>
      <c r="B82" s="35"/>
      <c r="C82" s="34"/>
      <c r="D82" s="35"/>
      <c r="E82" s="35"/>
      <c r="F82" s="13" t="s">
        <v>33</v>
      </c>
      <c r="G82" s="12">
        <f t="shared" ref="G82:N82" si="89">G88+G94+G100</f>
        <v>20330756.170000006</v>
      </c>
      <c r="H82" s="12">
        <f t="shared" si="89"/>
        <v>2201158.25</v>
      </c>
      <c r="I82" s="12">
        <f t="shared" si="89"/>
        <v>2666903.0499999998</v>
      </c>
      <c r="J82" s="26">
        <f t="shared" si="89"/>
        <v>3570215.8099999996</v>
      </c>
      <c r="K82" s="26">
        <f t="shared" si="89"/>
        <v>3479525.53</v>
      </c>
      <c r="L82" s="26">
        <f t="shared" si="89"/>
        <v>2759204.16</v>
      </c>
      <c r="M82" s="26">
        <f t="shared" ref="M82" si="90">M88+M94+M100</f>
        <v>2742630.24</v>
      </c>
      <c r="N82" s="26">
        <f t="shared" si="89"/>
        <v>2911119.13</v>
      </c>
      <c r="O82" s="32"/>
      <c r="P82" s="32"/>
      <c r="Q82" s="32"/>
      <c r="R82" s="32"/>
      <c r="S82" s="32"/>
      <c r="T82" s="32"/>
      <c r="U82" s="32"/>
      <c r="V82" s="32"/>
      <c r="W82" s="30"/>
      <c r="X82" s="32"/>
      <c r="Y82" s="20"/>
    </row>
    <row r="83" spans="1:25" ht="27" customHeight="1">
      <c r="A83" s="33"/>
      <c r="B83" s="35"/>
      <c r="C83" s="34"/>
      <c r="D83" s="35"/>
      <c r="E83" s="35"/>
      <c r="F83" s="11" t="s">
        <v>36</v>
      </c>
      <c r="G83" s="12">
        <f t="shared" ref="G83:N83" si="91">G89+G95+G101</f>
        <v>29571.48</v>
      </c>
      <c r="H83" s="12">
        <f t="shared" si="91"/>
        <v>0</v>
      </c>
      <c r="I83" s="12">
        <f t="shared" si="91"/>
        <v>0</v>
      </c>
      <c r="J83" s="26">
        <f t="shared" si="91"/>
        <v>13483.15</v>
      </c>
      <c r="K83" s="26">
        <f t="shared" si="91"/>
        <v>16088.33</v>
      </c>
      <c r="L83" s="26">
        <f t="shared" si="91"/>
        <v>0</v>
      </c>
      <c r="M83" s="26">
        <f t="shared" ref="M83" si="92">M89+M95+M101</f>
        <v>0</v>
      </c>
      <c r="N83" s="26">
        <f t="shared" si="91"/>
        <v>0</v>
      </c>
      <c r="O83" s="32"/>
      <c r="P83" s="32"/>
      <c r="Q83" s="32"/>
      <c r="R83" s="32"/>
      <c r="S83" s="32"/>
      <c r="T83" s="32"/>
      <c r="U83" s="32"/>
      <c r="V83" s="32"/>
      <c r="W83" s="30"/>
      <c r="X83" s="32"/>
      <c r="Y83" s="20"/>
    </row>
    <row r="84" spans="1:25" ht="29.25" customHeight="1">
      <c r="A84" s="33"/>
      <c r="B84" s="35"/>
      <c r="C84" s="34"/>
      <c r="D84" s="35"/>
      <c r="E84" s="35"/>
      <c r="F84" s="11" t="s">
        <v>34</v>
      </c>
      <c r="G84" s="12">
        <f t="shared" ref="G84:N84" si="93">G90+G96+G102</f>
        <v>0</v>
      </c>
      <c r="H84" s="12">
        <f t="shared" si="93"/>
        <v>0</v>
      </c>
      <c r="I84" s="12">
        <f t="shared" si="93"/>
        <v>0</v>
      </c>
      <c r="J84" s="26">
        <f t="shared" si="93"/>
        <v>0</v>
      </c>
      <c r="K84" s="26">
        <f t="shared" si="93"/>
        <v>0</v>
      </c>
      <c r="L84" s="26">
        <f t="shared" si="93"/>
        <v>0</v>
      </c>
      <c r="M84" s="26">
        <f t="shared" ref="M84" si="94">M90+M96+M102</f>
        <v>0</v>
      </c>
      <c r="N84" s="26">
        <f t="shared" si="93"/>
        <v>0</v>
      </c>
      <c r="O84" s="32"/>
      <c r="P84" s="32"/>
      <c r="Q84" s="32"/>
      <c r="R84" s="32"/>
      <c r="S84" s="32"/>
      <c r="T84" s="32"/>
      <c r="U84" s="32"/>
      <c r="V84" s="32"/>
      <c r="W84" s="30"/>
      <c r="X84" s="32"/>
      <c r="Y84" s="20"/>
    </row>
    <row r="85" spans="1:25" ht="51.75" customHeight="1">
      <c r="A85" s="33"/>
      <c r="B85" s="35"/>
      <c r="C85" s="34"/>
      <c r="D85" s="35"/>
      <c r="E85" s="35"/>
      <c r="F85" s="11" t="s">
        <v>35</v>
      </c>
      <c r="G85" s="12">
        <f t="shared" ref="G85:N85" si="95">G91+G97+G103</f>
        <v>0</v>
      </c>
      <c r="H85" s="12">
        <f t="shared" si="95"/>
        <v>0</v>
      </c>
      <c r="I85" s="12">
        <f t="shared" si="95"/>
        <v>0</v>
      </c>
      <c r="J85" s="26">
        <f t="shared" si="95"/>
        <v>0</v>
      </c>
      <c r="K85" s="26">
        <f t="shared" si="95"/>
        <v>0</v>
      </c>
      <c r="L85" s="26">
        <f t="shared" si="95"/>
        <v>0</v>
      </c>
      <c r="M85" s="26">
        <f t="shared" ref="M85" si="96">M91+M97+M103</f>
        <v>0</v>
      </c>
      <c r="N85" s="26">
        <f t="shared" si="95"/>
        <v>0</v>
      </c>
      <c r="O85" s="32"/>
      <c r="P85" s="32"/>
      <c r="Q85" s="32"/>
      <c r="R85" s="32"/>
      <c r="S85" s="32"/>
      <c r="T85" s="32"/>
      <c r="U85" s="32"/>
      <c r="V85" s="32"/>
      <c r="W85" s="31"/>
      <c r="X85" s="32"/>
      <c r="Y85" s="20"/>
    </row>
    <row r="86" spans="1:25" ht="25.5" customHeight="1">
      <c r="A86" s="33" t="s">
        <v>3</v>
      </c>
      <c r="B86" s="35" t="s">
        <v>0</v>
      </c>
      <c r="C86" s="34">
        <v>44197</v>
      </c>
      <c r="D86" s="34">
        <v>46752</v>
      </c>
      <c r="E86" s="35" t="s">
        <v>64</v>
      </c>
      <c r="F86" s="11" t="s">
        <v>31</v>
      </c>
      <c r="G86" s="12">
        <f>G87+G91</f>
        <v>19717398.200000003</v>
      </c>
      <c r="H86" s="12">
        <f t="shared" ref="H86:N86" si="97">H87+H91</f>
        <v>2201158.25</v>
      </c>
      <c r="I86" s="12">
        <f t="shared" si="97"/>
        <v>2530459.0499999998</v>
      </c>
      <c r="J86" s="26">
        <f t="shared" si="97"/>
        <v>3349301.84</v>
      </c>
      <c r="K86" s="26">
        <f t="shared" si="97"/>
        <v>3223525.53</v>
      </c>
      <c r="L86" s="26">
        <f t="shared" si="97"/>
        <v>2759204.16</v>
      </c>
      <c r="M86" s="26">
        <f t="shared" ref="M86" si="98">M87+M91</f>
        <v>2742630.24</v>
      </c>
      <c r="N86" s="26">
        <f t="shared" si="97"/>
        <v>2911119.13</v>
      </c>
      <c r="O86" s="32" t="s">
        <v>53</v>
      </c>
      <c r="P86" s="32" t="s">
        <v>26</v>
      </c>
      <c r="Q86" s="32">
        <v>100</v>
      </c>
      <c r="R86" s="32">
        <v>100</v>
      </c>
      <c r="S86" s="32">
        <v>100</v>
      </c>
      <c r="T86" s="32">
        <v>100</v>
      </c>
      <c r="U86" s="32">
        <v>100</v>
      </c>
      <c r="V86" s="32">
        <v>100</v>
      </c>
      <c r="W86" s="29">
        <v>100</v>
      </c>
      <c r="X86" s="32">
        <v>100</v>
      </c>
      <c r="Y86" s="20"/>
    </row>
    <row r="87" spans="1:25" ht="24" customHeight="1">
      <c r="A87" s="33"/>
      <c r="B87" s="35"/>
      <c r="C87" s="34"/>
      <c r="D87" s="35"/>
      <c r="E87" s="35"/>
      <c r="F87" s="11" t="s">
        <v>32</v>
      </c>
      <c r="G87" s="12">
        <f>G88+G89+G90</f>
        <v>19717398.200000003</v>
      </c>
      <c r="H87" s="12">
        <f t="shared" ref="H87:N87" si="99">H88+H89+H90</f>
        <v>2201158.25</v>
      </c>
      <c r="I87" s="12">
        <f t="shared" si="99"/>
        <v>2530459.0499999998</v>
      </c>
      <c r="J87" s="26">
        <f t="shared" si="99"/>
        <v>3349301.84</v>
      </c>
      <c r="K87" s="26">
        <f t="shared" si="99"/>
        <v>3223525.53</v>
      </c>
      <c r="L87" s="26">
        <f t="shared" si="99"/>
        <v>2759204.16</v>
      </c>
      <c r="M87" s="26">
        <f t="shared" ref="M87" si="100">M88+M89+M90</f>
        <v>2742630.24</v>
      </c>
      <c r="N87" s="26">
        <f t="shared" si="99"/>
        <v>2911119.13</v>
      </c>
      <c r="O87" s="32"/>
      <c r="P87" s="32"/>
      <c r="Q87" s="32"/>
      <c r="R87" s="32"/>
      <c r="S87" s="32"/>
      <c r="T87" s="32"/>
      <c r="U87" s="32"/>
      <c r="V87" s="32"/>
      <c r="W87" s="30"/>
      <c r="X87" s="32"/>
      <c r="Y87" s="20"/>
    </row>
    <row r="88" spans="1:25" ht="51.75" customHeight="1">
      <c r="A88" s="33"/>
      <c r="B88" s="35"/>
      <c r="C88" s="34"/>
      <c r="D88" s="35"/>
      <c r="E88" s="35"/>
      <c r="F88" s="13" t="s">
        <v>33</v>
      </c>
      <c r="G88" s="12">
        <f>H88+I88+J88+K88+L88+N88+M88</f>
        <v>19717398.200000003</v>
      </c>
      <c r="H88" s="12">
        <v>2201158.25</v>
      </c>
      <c r="I88" s="12">
        <v>2530459.0499999998</v>
      </c>
      <c r="J88" s="26">
        <v>3349301.84</v>
      </c>
      <c r="K88" s="26">
        <v>3223525.53</v>
      </c>
      <c r="L88" s="26">
        <v>2759204.16</v>
      </c>
      <c r="M88" s="26">
        <v>2742630.24</v>
      </c>
      <c r="N88" s="26">
        <v>2911119.13</v>
      </c>
      <c r="O88" s="32"/>
      <c r="P88" s="32"/>
      <c r="Q88" s="32"/>
      <c r="R88" s="32"/>
      <c r="S88" s="32"/>
      <c r="T88" s="32"/>
      <c r="U88" s="32"/>
      <c r="V88" s="32"/>
      <c r="W88" s="30"/>
      <c r="X88" s="32"/>
      <c r="Y88" s="20"/>
    </row>
    <row r="89" spans="1:25" ht="26.25" customHeight="1">
      <c r="A89" s="33"/>
      <c r="B89" s="35"/>
      <c r="C89" s="34"/>
      <c r="D89" s="35"/>
      <c r="E89" s="35"/>
      <c r="F89" s="11" t="s">
        <v>36</v>
      </c>
      <c r="G89" s="12">
        <f t="shared" ref="G89:G91" si="101">H89+I89+J89+K89+L89+N89+M89</f>
        <v>0</v>
      </c>
      <c r="H89" s="12">
        <v>0</v>
      </c>
      <c r="I89" s="12">
        <v>0</v>
      </c>
      <c r="J89" s="26">
        <v>0</v>
      </c>
      <c r="K89" s="26">
        <v>0</v>
      </c>
      <c r="L89" s="26">
        <v>0</v>
      </c>
      <c r="M89" s="26">
        <v>0</v>
      </c>
      <c r="N89" s="26">
        <v>0</v>
      </c>
      <c r="O89" s="32"/>
      <c r="P89" s="32"/>
      <c r="Q89" s="32"/>
      <c r="R89" s="32"/>
      <c r="S89" s="32"/>
      <c r="T89" s="32"/>
      <c r="U89" s="32"/>
      <c r="V89" s="32"/>
      <c r="W89" s="30"/>
      <c r="X89" s="32"/>
      <c r="Y89" s="20"/>
    </row>
    <row r="90" spans="1:25" ht="32.25" customHeight="1">
      <c r="A90" s="33"/>
      <c r="B90" s="35"/>
      <c r="C90" s="34"/>
      <c r="D90" s="35"/>
      <c r="E90" s="35"/>
      <c r="F90" s="11" t="s">
        <v>34</v>
      </c>
      <c r="G90" s="12">
        <f t="shared" si="101"/>
        <v>0</v>
      </c>
      <c r="H90" s="12">
        <v>0</v>
      </c>
      <c r="I90" s="12">
        <v>0</v>
      </c>
      <c r="J90" s="26">
        <v>0</v>
      </c>
      <c r="K90" s="26">
        <v>0</v>
      </c>
      <c r="L90" s="26">
        <v>0</v>
      </c>
      <c r="M90" s="26">
        <v>0</v>
      </c>
      <c r="N90" s="26">
        <v>0</v>
      </c>
      <c r="O90" s="32"/>
      <c r="P90" s="32"/>
      <c r="Q90" s="32"/>
      <c r="R90" s="32"/>
      <c r="S90" s="32"/>
      <c r="T90" s="32"/>
      <c r="U90" s="32"/>
      <c r="V90" s="32"/>
      <c r="W90" s="30"/>
      <c r="X90" s="32"/>
      <c r="Y90" s="20"/>
    </row>
    <row r="91" spans="1:25" ht="51.75" customHeight="1">
      <c r="A91" s="33"/>
      <c r="B91" s="35"/>
      <c r="C91" s="34"/>
      <c r="D91" s="35"/>
      <c r="E91" s="35"/>
      <c r="F91" s="11" t="s">
        <v>35</v>
      </c>
      <c r="G91" s="12">
        <f t="shared" si="101"/>
        <v>0</v>
      </c>
      <c r="H91" s="12">
        <v>0</v>
      </c>
      <c r="I91" s="12">
        <v>0</v>
      </c>
      <c r="J91" s="26">
        <v>0</v>
      </c>
      <c r="K91" s="26">
        <v>0</v>
      </c>
      <c r="L91" s="26">
        <v>0</v>
      </c>
      <c r="M91" s="26">
        <v>0</v>
      </c>
      <c r="N91" s="26">
        <v>0</v>
      </c>
      <c r="O91" s="32"/>
      <c r="P91" s="32"/>
      <c r="Q91" s="32"/>
      <c r="R91" s="32"/>
      <c r="S91" s="32"/>
      <c r="T91" s="32"/>
      <c r="U91" s="32"/>
      <c r="V91" s="32"/>
      <c r="W91" s="31"/>
      <c r="X91" s="32"/>
      <c r="Y91" s="20"/>
    </row>
    <row r="92" spans="1:25" ht="27.75" customHeight="1">
      <c r="A92" s="33" t="s">
        <v>4</v>
      </c>
      <c r="B92" s="35" t="s">
        <v>50</v>
      </c>
      <c r="C92" s="34">
        <v>44197</v>
      </c>
      <c r="D92" s="34">
        <v>46752</v>
      </c>
      <c r="E92" s="35" t="s">
        <v>64</v>
      </c>
      <c r="F92" s="11" t="s">
        <v>31</v>
      </c>
      <c r="G92" s="12">
        <f t="shared" ref="G92:N92" si="102">G93+G97</f>
        <v>612082.80000000005</v>
      </c>
      <c r="H92" s="12">
        <f t="shared" si="102"/>
        <v>0</v>
      </c>
      <c r="I92" s="12">
        <f t="shared" si="102"/>
        <v>136444</v>
      </c>
      <c r="J92" s="26">
        <f t="shared" si="102"/>
        <v>220638.8</v>
      </c>
      <c r="K92" s="26">
        <f t="shared" si="102"/>
        <v>255000</v>
      </c>
      <c r="L92" s="26">
        <f t="shared" si="102"/>
        <v>0</v>
      </c>
      <c r="M92" s="26">
        <f t="shared" ref="M92" si="103">M93+M97</f>
        <v>0</v>
      </c>
      <c r="N92" s="26">
        <f t="shared" si="102"/>
        <v>0</v>
      </c>
      <c r="O92" s="32" t="s">
        <v>54</v>
      </c>
      <c r="P92" s="32" t="s">
        <v>24</v>
      </c>
      <c r="Q92" s="32">
        <f>SUM(R92:X97)</f>
        <v>141</v>
      </c>
      <c r="R92" s="32" t="s">
        <v>62</v>
      </c>
      <c r="S92" s="32">
        <v>22</v>
      </c>
      <c r="T92" s="32">
        <v>22</v>
      </c>
      <c r="U92" s="32">
        <v>23</v>
      </c>
      <c r="V92" s="32">
        <v>24</v>
      </c>
      <c r="W92" s="29">
        <v>25</v>
      </c>
      <c r="X92" s="32">
        <v>25</v>
      </c>
      <c r="Y92" s="20"/>
    </row>
    <row r="93" spans="1:25" ht="28.5" customHeight="1">
      <c r="A93" s="33"/>
      <c r="B93" s="35"/>
      <c r="C93" s="34"/>
      <c r="D93" s="35"/>
      <c r="E93" s="35"/>
      <c r="F93" s="11" t="s">
        <v>32</v>
      </c>
      <c r="G93" s="12">
        <f t="shared" ref="G93:N93" si="104">G94+G95+G96</f>
        <v>612082.80000000005</v>
      </c>
      <c r="H93" s="12">
        <f t="shared" si="104"/>
        <v>0</v>
      </c>
      <c r="I93" s="12">
        <f t="shared" si="104"/>
        <v>136444</v>
      </c>
      <c r="J93" s="26">
        <f t="shared" si="104"/>
        <v>220638.8</v>
      </c>
      <c r="K93" s="26">
        <f t="shared" si="104"/>
        <v>255000</v>
      </c>
      <c r="L93" s="26">
        <f t="shared" si="104"/>
        <v>0</v>
      </c>
      <c r="M93" s="26">
        <f t="shared" ref="M93" si="105">M94+M95+M96</f>
        <v>0</v>
      </c>
      <c r="N93" s="26">
        <f t="shared" si="104"/>
        <v>0</v>
      </c>
      <c r="O93" s="32"/>
      <c r="P93" s="32"/>
      <c r="Q93" s="32"/>
      <c r="R93" s="32"/>
      <c r="S93" s="32"/>
      <c r="T93" s="32"/>
      <c r="U93" s="32"/>
      <c r="V93" s="32"/>
      <c r="W93" s="30"/>
      <c r="X93" s="32"/>
      <c r="Y93" s="20"/>
    </row>
    <row r="94" spans="1:25" ht="57.75" customHeight="1">
      <c r="A94" s="33"/>
      <c r="B94" s="35"/>
      <c r="C94" s="34"/>
      <c r="D94" s="35"/>
      <c r="E94" s="35"/>
      <c r="F94" s="13" t="s">
        <v>33</v>
      </c>
      <c r="G94" s="12">
        <f>H94+I94+J94+K94+L94+N94+M94</f>
        <v>612082.80000000005</v>
      </c>
      <c r="H94" s="12">
        <v>0</v>
      </c>
      <c r="I94" s="12">
        <v>136444</v>
      </c>
      <c r="J94" s="26">
        <v>220638.8</v>
      </c>
      <c r="K94" s="26">
        <v>255000</v>
      </c>
      <c r="L94" s="26">
        <v>0</v>
      </c>
      <c r="M94" s="26">
        <v>0</v>
      </c>
      <c r="N94" s="26">
        <v>0</v>
      </c>
      <c r="O94" s="32"/>
      <c r="P94" s="32"/>
      <c r="Q94" s="32"/>
      <c r="R94" s="32"/>
      <c r="S94" s="32"/>
      <c r="T94" s="32"/>
      <c r="U94" s="32"/>
      <c r="V94" s="32"/>
      <c r="W94" s="30"/>
      <c r="X94" s="32"/>
      <c r="Y94" s="20"/>
    </row>
    <row r="95" spans="1:25" ht="27" customHeight="1">
      <c r="A95" s="33"/>
      <c r="B95" s="35"/>
      <c r="C95" s="34"/>
      <c r="D95" s="35"/>
      <c r="E95" s="35"/>
      <c r="F95" s="11" t="s">
        <v>36</v>
      </c>
      <c r="G95" s="12">
        <f t="shared" ref="G95:G97" si="106">H95+I95+J95+K95+L95+N95+M95</f>
        <v>0</v>
      </c>
      <c r="H95" s="12">
        <v>0</v>
      </c>
      <c r="I95" s="12">
        <v>0</v>
      </c>
      <c r="J95" s="26">
        <v>0</v>
      </c>
      <c r="K95" s="26">
        <v>0</v>
      </c>
      <c r="L95" s="26">
        <v>0</v>
      </c>
      <c r="M95" s="26">
        <v>0</v>
      </c>
      <c r="N95" s="26">
        <v>0</v>
      </c>
      <c r="O95" s="32"/>
      <c r="P95" s="32"/>
      <c r="Q95" s="32"/>
      <c r="R95" s="32"/>
      <c r="S95" s="32"/>
      <c r="T95" s="32"/>
      <c r="U95" s="32"/>
      <c r="V95" s="32"/>
      <c r="W95" s="30"/>
      <c r="X95" s="32"/>
      <c r="Y95" s="20"/>
    </row>
    <row r="96" spans="1:25" ht="29.25" customHeight="1">
      <c r="A96" s="33"/>
      <c r="B96" s="35"/>
      <c r="C96" s="34"/>
      <c r="D96" s="35"/>
      <c r="E96" s="35"/>
      <c r="F96" s="11" t="s">
        <v>34</v>
      </c>
      <c r="G96" s="12">
        <f t="shared" si="106"/>
        <v>0</v>
      </c>
      <c r="H96" s="12">
        <v>0</v>
      </c>
      <c r="I96" s="12">
        <v>0</v>
      </c>
      <c r="J96" s="26">
        <v>0</v>
      </c>
      <c r="K96" s="26">
        <v>0</v>
      </c>
      <c r="L96" s="26">
        <v>0</v>
      </c>
      <c r="M96" s="26">
        <v>0</v>
      </c>
      <c r="N96" s="26">
        <v>0</v>
      </c>
      <c r="O96" s="32"/>
      <c r="P96" s="32"/>
      <c r="Q96" s="32"/>
      <c r="R96" s="32"/>
      <c r="S96" s="32"/>
      <c r="T96" s="32"/>
      <c r="U96" s="32"/>
      <c r="V96" s="32"/>
      <c r="W96" s="30"/>
      <c r="X96" s="32"/>
      <c r="Y96" s="20"/>
    </row>
    <row r="97" spans="1:25" ht="51.75" customHeight="1">
      <c r="A97" s="33"/>
      <c r="B97" s="35"/>
      <c r="C97" s="34"/>
      <c r="D97" s="35"/>
      <c r="E97" s="35"/>
      <c r="F97" s="11" t="s">
        <v>35</v>
      </c>
      <c r="G97" s="12">
        <f t="shared" si="106"/>
        <v>0</v>
      </c>
      <c r="H97" s="12">
        <v>0</v>
      </c>
      <c r="I97" s="12">
        <v>0</v>
      </c>
      <c r="J97" s="26">
        <v>0</v>
      </c>
      <c r="K97" s="26">
        <v>0</v>
      </c>
      <c r="L97" s="26">
        <v>0</v>
      </c>
      <c r="M97" s="26">
        <v>0</v>
      </c>
      <c r="N97" s="26">
        <v>0</v>
      </c>
      <c r="O97" s="32"/>
      <c r="P97" s="32"/>
      <c r="Q97" s="32"/>
      <c r="R97" s="32"/>
      <c r="S97" s="32"/>
      <c r="T97" s="32"/>
      <c r="U97" s="32"/>
      <c r="V97" s="32"/>
      <c r="W97" s="31"/>
      <c r="X97" s="32"/>
      <c r="Y97" s="20"/>
    </row>
    <row r="98" spans="1:25" ht="26.25" customHeight="1">
      <c r="A98" s="33" t="s">
        <v>44</v>
      </c>
      <c r="B98" s="35" t="s">
        <v>161</v>
      </c>
      <c r="C98" s="34">
        <v>44197</v>
      </c>
      <c r="D98" s="34">
        <v>46752</v>
      </c>
      <c r="E98" s="35" t="s">
        <v>64</v>
      </c>
      <c r="F98" s="11" t="s">
        <v>31</v>
      </c>
      <c r="G98" s="12">
        <f t="shared" ref="G98:N98" si="107">G99+G103</f>
        <v>30846.65</v>
      </c>
      <c r="H98" s="12">
        <f t="shared" si="107"/>
        <v>0</v>
      </c>
      <c r="I98" s="12">
        <f t="shared" si="107"/>
        <v>0</v>
      </c>
      <c r="J98" s="26">
        <f t="shared" si="107"/>
        <v>13758.32</v>
      </c>
      <c r="K98" s="26">
        <f t="shared" si="107"/>
        <v>17088.330000000002</v>
      </c>
      <c r="L98" s="26">
        <f t="shared" si="107"/>
        <v>0</v>
      </c>
      <c r="M98" s="26">
        <f t="shared" ref="M98" si="108">M99+M103</f>
        <v>0</v>
      </c>
      <c r="N98" s="26">
        <f t="shared" si="107"/>
        <v>0</v>
      </c>
      <c r="O98" s="32" t="s">
        <v>55</v>
      </c>
      <c r="P98" s="32" t="s">
        <v>56</v>
      </c>
      <c r="Q98" s="32">
        <f>SUM(R98:X103)</f>
        <v>21</v>
      </c>
      <c r="R98" s="32" t="s">
        <v>62</v>
      </c>
      <c r="S98" s="32">
        <v>17</v>
      </c>
      <c r="T98" s="32">
        <v>2</v>
      </c>
      <c r="U98" s="32">
        <v>2</v>
      </c>
      <c r="V98" s="32" t="s">
        <v>62</v>
      </c>
      <c r="W98" s="29" t="s">
        <v>62</v>
      </c>
      <c r="X98" s="32" t="s">
        <v>62</v>
      </c>
      <c r="Y98" s="20"/>
    </row>
    <row r="99" spans="1:25" ht="27.75" customHeight="1">
      <c r="A99" s="33"/>
      <c r="B99" s="35"/>
      <c r="C99" s="34"/>
      <c r="D99" s="35"/>
      <c r="E99" s="35"/>
      <c r="F99" s="11" t="s">
        <v>32</v>
      </c>
      <c r="G99" s="12">
        <f t="shared" ref="G99:N99" si="109">G100+G101+G102</f>
        <v>30846.65</v>
      </c>
      <c r="H99" s="12">
        <f t="shared" si="109"/>
        <v>0</v>
      </c>
      <c r="I99" s="12">
        <f t="shared" si="109"/>
        <v>0</v>
      </c>
      <c r="J99" s="26">
        <f t="shared" si="109"/>
        <v>13758.32</v>
      </c>
      <c r="K99" s="26">
        <f t="shared" si="109"/>
        <v>17088.330000000002</v>
      </c>
      <c r="L99" s="26">
        <f t="shared" si="109"/>
        <v>0</v>
      </c>
      <c r="M99" s="26">
        <f t="shared" ref="M99" si="110">M100+M101+M102</f>
        <v>0</v>
      </c>
      <c r="N99" s="26">
        <f t="shared" si="109"/>
        <v>0</v>
      </c>
      <c r="O99" s="32"/>
      <c r="P99" s="32"/>
      <c r="Q99" s="32"/>
      <c r="R99" s="32"/>
      <c r="S99" s="32"/>
      <c r="T99" s="32"/>
      <c r="U99" s="32"/>
      <c r="V99" s="32"/>
      <c r="W99" s="30"/>
      <c r="X99" s="32"/>
      <c r="Y99" s="20"/>
    </row>
    <row r="100" spans="1:25" ht="54.75" customHeight="1">
      <c r="A100" s="33"/>
      <c r="B100" s="35"/>
      <c r="C100" s="34"/>
      <c r="D100" s="35"/>
      <c r="E100" s="35"/>
      <c r="F100" s="13" t="s">
        <v>33</v>
      </c>
      <c r="G100" s="12">
        <f>H100+I100+J100+K100+L100+N100+M100</f>
        <v>1275.17</v>
      </c>
      <c r="H100" s="12">
        <v>0</v>
      </c>
      <c r="I100" s="12">
        <v>0</v>
      </c>
      <c r="J100" s="26">
        <v>275.17</v>
      </c>
      <c r="K100" s="26">
        <v>1000</v>
      </c>
      <c r="L100" s="26">
        <v>0</v>
      </c>
      <c r="M100" s="26">
        <v>0</v>
      </c>
      <c r="N100" s="26">
        <v>0</v>
      </c>
      <c r="O100" s="32"/>
      <c r="P100" s="32"/>
      <c r="Q100" s="32"/>
      <c r="R100" s="32"/>
      <c r="S100" s="32"/>
      <c r="T100" s="32"/>
      <c r="U100" s="32"/>
      <c r="V100" s="32"/>
      <c r="W100" s="30"/>
      <c r="X100" s="32"/>
      <c r="Y100" s="20"/>
    </row>
    <row r="101" spans="1:25" ht="29.25" customHeight="1">
      <c r="A101" s="33"/>
      <c r="B101" s="35"/>
      <c r="C101" s="34"/>
      <c r="D101" s="35"/>
      <c r="E101" s="35"/>
      <c r="F101" s="11" t="s">
        <v>36</v>
      </c>
      <c r="G101" s="12">
        <f t="shared" ref="G101:G103" si="111">H101+I101+J101+K101+L101+N101+M101</f>
        <v>29571.48</v>
      </c>
      <c r="H101" s="12">
        <v>0</v>
      </c>
      <c r="I101" s="12">
        <v>0</v>
      </c>
      <c r="J101" s="26">
        <v>13483.15</v>
      </c>
      <c r="K101" s="26">
        <v>16088.33</v>
      </c>
      <c r="L101" s="26">
        <v>0</v>
      </c>
      <c r="M101" s="26">
        <v>0</v>
      </c>
      <c r="N101" s="26">
        <v>0</v>
      </c>
      <c r="O101" s="32"/>
      <c r="P101" s="32"/>
      <c r="Q101" s="32"/>
      <c r="R101" s="32"/>
      <c r="S101" s="32"/>
      <c r="T101" s="32"/>
      <c r="U101" s="32"/>
      <c r="V101" s="32"/>
      <c r="W101" s="30"/>
      <c r="X101" s="32"/>
      <c r="Y101" s="20"/>
    </row>
    <row r="102" spans="1:25" ht="28.5" customHeight="1">
      <c r="A102" s="33"/>
      <c r="B102" s="35"/>
      <c r="C102" s="34"/>
      <c r="D102" s="35"/>
      <c r="E102" s="35"/>
      <c r="F102" s="11" t="s">
        <v>34</v>
      </c>
      <c r="G102" s="12">
        <f t="shared" si="111"/>
        <v>0</v>
      </c>
      <c r="H102" s="12">
        <v>0</v>
      </c>
      <c r="I102" s="12">
        <v>0</v>
      </c>
      <c r="J102" s="26">
        <v>0</v>
      </c>
      <c r="K102" s="26">
        <v>0</v>
      </c>
      <c r="L102" s="26">
        <v>0</v>
      </c>
      <c r="M102" s="26">
        <v>0</v>
      </c>
      <c r="N102" s="26">
        <v>0</v>
      </c>
      <c r="O102" s="32"/>
      <c r="P102" s="32"/>
      <c r="Q102" s="32"/>
      <c r="R102" s="32"/>
      <c r="S102" s="32"/>
      <c r="T102" s="32"/>
      <c r="U102" s="32"/>
      <c r="V102" s="32"/>
      <c r="W102" s="30"/>
      <c r="X102" s="32"/>
      <c r="Y102" s="20"/>
    </row>
    <row r="103" spans="1:25" ht="53.25" customHeight="1">
      <c r="A103" s="33"/>
      <c r="B103" s="35"/>
      <c r="C103" s="34"/>
      <c r="D103" s="35"/>
      <c r="E103" s="35"/>
      <c r="F103" s="11" t="s">
        <v>35</v>
      </c>
      <c r="G103" s="12">
        <f t="shared" si="111"/>
        <v>0</v>
      </c>
      <c r="H103" s="12">
        <v>0</v>
      </c>
      <c r="I103" s="12">
        <v>0</v>
      </c>
      <c r="J103" s="26">
        <v>0</v>
      </c>
      <c r="K103" s="26">
        <v>0</v>
      </c>
      <c r="L103" s="26">
        <v>0</v>
      </c>
      <c r="M103" s="26">
        <v>0</v>
      </c>
      <c r="N103" s="26">
        <v>0</v>
      </c>
      <c r="O103" s="32"/>
      <c r="P103" s="32"/>
      <c r="Q103" s="32"/>
      <c r="R103" s="32"/>
      <c r="S103" s="32"/>
      <c r="T103" s="32"/>
      <c r="U103" s="32"/>
      <c r="V103" s="32"/>
      <c r="W103" s="31"/>
      <c r="X103" s="32"/>
      <c r="Y103" s="20"/>
    </row>
    <row r="104" spans="1:25" ht="27" customHeight="1">
      <c r="A104" s="33" t="s">
        <v>45</v>
      </c>
      <c r="B104" s="35" t="s">
        <v>73</v>
      </c>
      <c r="C104" s="35"/>
      <c r="D104" s="35"/>
      <c r="E104" s="35"/>
      <c r="F104" s="11" t="s">
        <v>31</v>
      </c>
      <c r="G104" s="12">
        <f>G110</f>
        <v>23840262.939999998</v>
      </c>
      <c r="H104" s="12">
        <f t="shared" ref="H104:N104" si="112">H110</f>
        <v>2050948.5599999998</v>
      </c>
      <c r="I104" s="12">
        <f t="shared" si="112"/>
        <v>4568047.75</v>
      </c>
      <c r="J104" s="26">
        <f t="shared" si="112"/>
        <v>11976672.15</v>
      </c>
      <c r="K104" s="26">
        <f t="shared" si="112"/>
        <v>4864594.4800000004</v>
      </c>
      <c r="L104" s="26">
        <f t="shared" si="112"/>
        <v>380000</v>
      </c>
      <c r="M104" s="26">
        <f t="shared" ref="M104" si="113">M110</f>
        <v>0</v>
      </c>
      <c r="N104" s="26">
        <f t="shared" si="112"/>
        <v>0</v>
      </c>
      <c r="O104" s="32" t="s">
        <v>14</v>
      </c>
      <c r="P104" s="32" t="s">
        <v>14</v>
      </c>
      <c r="Q104" s="32" t="s">
        <v>14</v>
      </c>
      <c r="R104" s="32" t="s">
        <v>14</v>
      </c>
      <c r="S104" s="32" t="s">
        <v>14</v>
      </c>
      <c r="T104" s="32" t="s">
        <v>14</v>
      </c>
      <c r="U104" s="32" t="s">
        <v>14</v>
      </c>
      <c r="V104" s="32" t="s">
        <v>14</v>
      </c>
      <c r="W104" s="32" t="s">
        <v>14</v>
      </c>
      <c r="X104" s="32" t="s">
        <v>14</v>
      </c>
      <c r="Y104" s="20"/>
    </row>
    <row r="105" spans="1:25" ht="26.25" customHeight="1">
      <c r="A105" s="33"/>
      <c r="B105" s="35"/>
      <c r="C105" s="35"/>
      <c r="D105" s="35"/>
      <c r="E105" s="35"/>
      <c r="F105" s="11" t="s">
        <v>32</v>
      </c>
      <c r="G105" s="12">
        <f t="shared" ref="G105:N105" si="114">G111</f>
        <v>23840262.939999998</v>
      </c>
      <c r="H105" s="12">
        <f t="shared" si="114"/>
        <v>2050948.5599999998</v>
      </c>
      <c r="I105" s="12">
        <f t="shared" si="114"/>
        <v>4568047.75</v>
      </c>
      <c r="J105" s="26">
        <f t="shared" si="114"/>
        <v>11976672.15</v>
      </c>
      <c r="K105" s="26">
        <f t="shared" si="114"/>
        <v>4864594.4800000004</v>
      </c>
      <c r="L105" s="26">
        <f t="shared" si="114"/>
        <v>380000</v>
      </c>
      <c r="M105" s="26">
        <f t="shared" ref="M105" si="115">M111</f>
        <v>0</v>
      </c>
      <c r="N105" s="26">
        <f t="shared" si="114"/>
        <v>0</v>
      </c>
      <c r="O105" s="32"/>
      <c r="P105" s="32"/>
      <c r="Q105" s="32"/>
      <c r="R105" s="32"/>
      <c r="S105" s="32"/>
      <c r="T105" s="32"/>
      <c r="U105" s="32"/>
      <c r="V105" s="32"/>
      <c r="W105" s="32"/>
      <c r="X105" s="32"/>
      <c r="Y105" s="20"/>
    </row>
    <row r="106" spans="1:25" ht="54" customHeight="1">
      <c r="A106" s="33"/>
      <c r="B106" s="35"/>
      <c r="C106" s="35"/>
      <c r="D106" s="35"/>
      <c r="E106" s="35"/>
      <c r="F106" s="13" t="s">
        <v>33</v>
      </c>
      <c r="G106" s="12">
        <f t="shared" ref="G106:N106" si="116">G112</f>
        <v>6494390.0300000003</v>
      </c>
      <c r="H106" s="12">
        <f t="shared" si="116"/>
        <v>678741.42999999993</v>
      </c>
      <c r="I106" s="12">
        <f t="shared" si="116"/>
        <v>1911042.91</v>
      </c>
      <c r="J106" s="26">
        <f t="shared" si="116"/>
        <v>2016178.9400000002</v>
      </c>
      <c r="K106" s="26">
        <f t="shared" si="116"/>
        <v>1508426.75</v>
      </c>
      <c r="L106" s="26">
        <f t="shared" si="116"/>
        <v>380000</v>
      </c>
      <c r="M106" s="26">
        <f t="shared" ref="M106" si="117">M112</f>
        <v>0</v>
      </c>
      <c r="N106" s="26">
        <f t="shared" si="116"/>
        <v>0</v>
      </c>
      <c r="O106" s="32"/>
      <c r="P106" s="32"/>
      <c r="Q106" s="32"/>
      <c r="R106" s="32"/>
      <c r="S106" s="32"/>
      <c r="T106" s="32"/>
      <c r="U106" s="32"/>
      <c r="V106" s="32"/>
      <c r="W106" s="32"/>
      <c r="X106" s="32"/>
      <c r="Y106" s="20"/>
    </row>
    <row r="107" spans="1:25" ht="28.5" customHeight="1">
      <c r="A107" s="33"/>
      <c r="B107" s="35"/>
      <c r="C107" s="35"/>
      <c r="D107" s="35"/>
      <c r="E107" s="35"/>
      <c r="F107" s="11" t="s">
        <v>36</v>
      </c>
      <c r="G107" s="12">
        <f t="shared" ref="G107:N107" si="118">G113</f>
        <v>12002946.169999998</v>
      </c>
      <c r="H107" s="12">
        <f t="shared" si="118"/>
        <v>1372207.13</v>
      </c>
      <c r="I107" s="12">
        <f t="shared" si="118"/>
        <v>2495409.84</v>
      </c>
      <c r="J107" s="26">
        <f t="shared" si="118"/>
        <v>8135329.1999999993</v>
      </c>
      <c r="K107" s="26">
        <f t="shared" si="118"/>
        <v>0</v>
      </c>
      <c r="L107" s="26">
        <f t="shared" si="118"/>
        <v>0</v>
      </c>
      <c r="M107" s="26">
        <f t="shared" ref="M107" si="119">M113</f>
        <v>0</v>
      </c>
      <c r="N107" s="26">
        <f t="shared" si="118"/>
        <v>0</v>
      </c>
      <c r="O107" s="32"/>
      <c r="P107" s="32"/>
      <c r="Q107" s="32"/>
      <c r="R107" s="32"/>
      <c r="S107" s="32"/>
      <c r="T107" s="32"/>
      <c r="U107" s="32"/>
      <c r="V107" s="32"/>
      <c r="W107" s="32"/>
      <c r="X107" s="32"/>
      <c r="Y107" s="20"/>
    </row>
    <row r="108" spans="1:25" ht="27" customHeight="1">
      <c r="A108" s="33"/>
      <c r="B108" s="35"/>
      <c r="C108" s="35"/>
      <c r="D108" s="35"/>
      <c r="E108" s="35"/>
      <c r="F108" s="11" t="s">
        <v>34</v>
      </c>
      <c r="G108" s="12">
        <f t="shared" ref="G108:N108" si="120">G114</f>
        <v>5342926.7399999993</v>
      </c>
      <c r="H108" s="12">
        <f t="shared" si="120"/>
        <v>0</v>
      </c>
      <c r="I108" s="12">
        <f t="shared" si="120"/>
        <v>161595</v>
      </c>
      <c r="J108" s="26">
        <f t="shared" si="120"/>
        <v>1825164.0099999998</v>
      </c>
      <c r="K108" s="26">
        <f t="shared" si="120"/>
        <v>3356167.73</v>
      </c>
      <c r="L108" s="26">
        <f t="shared" si="120"/>
        <v>0</v>
      </c>
      <c r="M108" s="26">
        <f t="shared" ref="M108" si="121">M114</f>
        <v>0</v>
      </c>
      <c r="N108" s="26">
        <f t="shared" si="120"/>
        <v>0</v>
      </c>
      <c r="O108" s="32"/>
      <c r="P108" s="32"/>
      <c r="Q108" s="32"/>
      <c r="R108" s="32"/>
      <c r="S108" s="32"/>
      <c r="T108" s="32"/>
      <c r="U108" s="32"/>
      <c r="V108" s="32"/>
      <c r="W108" s="32"/>
      <c r="X108" s="32"/>
      <c r="Y108" s="20"/>
    </row>
    <row r="109" spans="1:25" ht="51.75" customHeight="1">
      <c r="A109" s="33"/>
      <c r="B109" s="35"/>
      <c r="C109" s="35"/>
      <c r="D109" s="35"/>
      <c r="E109" s="35"/>
      <c r="F109" s="11" t="s">
        <v>35</v>
      </c>
      <c r="G109" s="12">
        <f t="shared" ref="G109:N109" si="122">G115</f>
        <v>0</v>
      </c>
      <c r="H109" s="12">
        <f t="shared" si="122"/>
        <v>0</v>
      </c>
      <c r="I109" s="12">
        <f t="shared" si="122"/>
        <v>0</v>
      </c>
      <c r="J109" s="26">
        <f t="shared" si="122"/>
        <v>0</v>
      </c>
      <c r="K109" s="26">
        <f t="shared" si="122"/>
        <v>0</v>
      </c>
      <c r="L109" s="26">
        <f t="shared" si="122"/>
        <v>0</v>
      </c>
      <c r="M109" s="26">
        <f t="shared" ref="M109" si="123">M115</f>
        <v>0</v>
      </c>
      <c r="N109" s="26">
        <f t="shared" si="122"/>
        <v>0</v>
      </c>
      <c r="O109" s="32"/>
      <c r="P109" s="32"/>
      <c r="Q109" s="32"/>
      <c r="R109" s="32"/>
      <c r="S109" s="32"/>
      <c r="T109" s="32"/>
      <c r="U109" s="32"/>
      <c r="V109" s="32"/>
      <c r="W109" s="32"/>
      <c r="X109" s="32"/>
      <c r="Y109" s="20"/>
    </row>
    <row r="110" spans="1:25" ht="34.5" customHeight="1">
      <c r="A110" s="33" t="s">
        <v>46</v>
      </c>
      <c r="B110" s="35" t="s">
        <v>52</v>
      </c>
      <c r="C110" s="34">
        <v>44197</v>
      </c>
      <c r="D110" s="34">
        <v>46752</v>
      </c>
      <c r="E110" s="35" t="s">
        <v>128</v>
      </c>
      <c r="F110" s="11" t="s">
        <v>31</v>
      </c>
      <c r="G110" s="12">
        <f>G116+G122+G128+G134+G140+G146+G152</f>
        <v>23840262.939999998</v>
      </c>
      <c r="H110" s="12">
        <f t="shared" ref="H110:N110" si="124">H116+H122+H128+H134+H140+H146+H152</f>
        <v>2050948.5599999998</v>
      </c>
      <c r="I110" s="12">
        <f t="shared" si="124"/>
        <v>4568047.75</v>
      </c>
      <c r="J110" s="26">
        <f t="shared" si="124"/>
        <v>11976672.15</v>
      </c>
      <c r="K110" s="26">
        <f t="shared" si="124"/>
        <v>4864594.4800000004</v>
      </c>
      <c r="L110" s="26">
        <f t="shared" si="124"/>
        <v>380000</v>
      </c>
      <c r="M110" s="26">
        <f t="shared" ref="M110" si="125">M116+M122+M128+M134+M140+M146+M152</f>
        <v>0</v>
      </c>
      <c r="N110" s="26">
        <f t="shared" si="124"/>
        <v>0</v>
      </c>
      <c r="O110" s="32" t="s">
        <v>14</v>
      </c>
      <c r="P110" s="32" t="s">
        <v>14</v>
      </c>
      <c r="Q110" s="32" t="s">
        <v>14</v>
      </c>
      <c r="R110" s="32" t="s">
        <v>14</v>
      </c>
      <c r="S110" s="32" t="s">
        <v>14</v>
      </c>
      <c r="T110" s="32" t="s">
        <v>14</v>
      </c>
      <c r="U110" s="32" t="s">
        <v>14</v>
      </c>
      <c r="V110" s="32" t="s">
        <v>14</v>
      </c>
      <c r="W110" s="32" t="s">
        <v>14</v>
      </c>
      <c r="X110" s="32" t="s">
        <v>14</v>
      </c>
      <c r="Y110" s="20"/>
    </row>
    <row r="111" spans="1:25" ht="25.5" customHeight="1">
      <c r="A111" s="33"/>
      <c r="B111" s="35"/>
      <c r="C111" s="34"/>
      <c r="D111" s="35"/>
      <c r="E111" s="35"/>
      <c r="F111" s="11" t="s">
        <v>32</v>
      </c>
      <c r="G111" s="12">
        <f t="shared" ref="G111:N111" si="126">G117+G123+G129+G135+G141+G147+G153</f>
        <v>23840262.939999998</v>
      </c>
      <c r="H111" s="12">
        <f t="shared" si="126"/>
        <v>2050948.5599999998</v>
      </c>
      <c r="I111" s="12">
        <f t="shared" si="126"/>
        <v>4568047.75</v>
      </c>
      <c r="J111" s="26">
        <f t="shared" si="126"/>
        <v>11976672.15</v>
      </c>
      <c r="K111" s="26">
        <f t="shared" si="126"/>
        <v>4864594.4800000004</v>
      </c>
      <c r="L111" s="26">
        <f t="shared" si="126"/>
        <v>380000</v>
      </c>
      <c r="M111" s="26">
        <f t="shared" ref="M111" si="127">M117+M123+M129+M135+M141+M147+M153</f>
        <v>0</v>
      </c>
      <c r="N111" s="26">
        <f t="shared" si="126"/>
        <v>0</v>
      </c>
      <c r="O111" s="32"/>
      <c r="P111" s="32"/>
      <c r="Q111" s="32"/>
      <c r="R111" s="32"/>
      <c r="S111" s="32"/>
      <c r="T111" s="32"/>
      <c r="U111" s="32"/>
      <c r="V111" s="32"/>
      <c r="W111" s="32"/>
      <c r="X111" s="32"/>
      <c r="Y111" s="20"/>
    </row>
    <row r="112" spans="1:25" ht="54.75" customHeight="1">
      <c r="A112" s="33"/>
      <c r="B112" s="35"/>
      <c r="C112" s="34"/>
      <c r="D112" s="35"/>
      <c r="E112" s="35"/>
      <c r="F112" s="13" t="s">
        <v>33</v>
      </c>
      <c r="G112" s="12">
        <f t="shared" ref="G112:N112" si="128">G118+G124+G130+G136+G142+G148+G154</f>
        <v>6494390.0300000003</v>
      </c>
      <c r="H112" s="12">
        <f t="shared" si="128"/>
        <v>678741.42999999993</v>
      </c>
      <c r="I112" s="12">
        <f t="shared" si="128"/>
        <v>1911042.91</v>
      </c>
      <c r="J112" s="26">
        <f t="shared" si="128"/>
        <v>2016178.9400000002</v>
      </c>
      <c r="K112" s="26">
        <f t="shared" si="128"/>
        <v>1508426.75</v>
      </c>
      <c r="L112" s="26">
        <f t="shared" si="128"/>
        <v>380000</v>
      </c>
      <c r="M112" s="26">
        <f t="shared" ref="M112" si="129">M118+M124+M130+M136+M142+M148+M154</f>
        <v>0</v>
      </c>
      <c r="N112" s="26">
        <f t="shared" si="128"/>
        <v>0</v>
      </c>
      <c r="O112" s="32"/>
      <c r="P112" s="32"/>
      <c r="Q112" s="32"/>
      <c r="R112" s="32"/>
      <c r="S112" s="32"/>
      <c r="T112" s="32"/>
      <c r="U112" s="32"/>
      <c r="V112" s="32"/>
      <c r="W112" s="32"/>
      <c r="X112" s="32"/>
      <c r="Y112" s="20"/>
    </row>
    <row r="113" spans="1:25" ht="26.25" customHeight="1">
      <c r="A113" s="33"/>
      <c r="B113" s="35"/>
      <c r="C113" s="34"/>
      <c r="D113" s="35"/>
      <c r="E113" s="35"/>
      <c r="F113" s="11" t="s">
        <v>36</v>
      </c>
      <c r="G113" s="12">
        <f t="shared" ref="G113:N113" si="130">G119+G125+G131+G137+G143+G149+G155</f>
        <v>12002946.169999998</v>
      </c>
      <c r="H113" s="12">
        <f t="shared" si="130"/>
        <v>1372207.13</v>
      </c>
      <c r="I113" s="12">
        <f t="shared" si="130"/>
        <v>2495409.84</v>
      </c>
      <c r="J113" s="26">
        <f t="shared" si="130"/>
        <v>8135329.1999999993</v>
      </c>
      <c r="K113" s="26">
        <f t="shared" si="130"/>
        <v>0</v>
      </c>
      <c r="L113" s="26">
        <f t="shared" si="130"/>
        <v>0</v>
      </c>
      <c r="M113" s="26">
        <f t="shared" ref="M113" si="131">M119+M125+M131+M137+M143+M149+M155</f>
        <v>0</v>
      </c>
      <c r="N113" s="26">
        <f t="shared" si="130"/>
        <v>0</v>
      </c>
      <c r="O113" s="32"/>
      <c r="P113" s="32"/>
      <c r="Q113" s="32"/>
      <c r="R113" s="32"/>
      <c r="S113" s="32"/>
      <c r="T113" s="32"/>
      <c r="U113" s="32"/>
      <c r="V113" s="32"/>
      <c r="W113" s="32"/>
      <c r="X113" s="32"/>
      <c r="Y113" s="20"/>
    </row>
    <row r="114" spans="1:25" ht="30" customHeight="1">
      <c r="A114" s="33"/>
      <c r="B114" s="35"/>
      <c r="C114" s="34"/>
      <c r="D114" s="35"/>
      <c r="E114" s="35"/>
      <c r="F114" s="11" t="s">
        <v>34</v>
      </c>
      <c r="G114" s="12">
        <f t="shared" ref="G114:N114" si="132">G120+G126+G132+G138+G144+G150+G156</f>
        <v>5342926.7399999993</v>
      </c>
      <c r="H114" s="12">
        <f t="shared" si="132"/>
        <v>0</v>
      </c>
      <c r="I114" s="12">
        <f t="shared" si="132"/>
        <v>161595</v>
      </c>
      <c r="J114" s="26">
        <f t="shared" si="132"/>
        <v>1825164.0099999998</v>
      </c>
      <c r="K114" s="26">
        <f t="shared" si="132"/>
        <v>3356167.73</v>
      </c>
      <c r="L114" s="26">
        <f t="shared" si="132"/>
        <v>0</v>
      </c>
      <c r="M114" s="26">
        <f t="shared" ref="M114" si="133">M120+M126+M132+M138+M144+M150+M156</f>
        <v>0</v>
      </c>
      <c r="N114" s="26">
        <f t="shared" si="132"/>
        <v>0</v>
      </c>
      <c r="O114" s="32"/>
      <c r="P114" s="32"/>
      <c r="Q114" s="32"/>
      <c r="R114" s="32"/>
      <c r="S114" s="32"/>
      <c r="T114" s="32"/>
      <c r="U114" s="32"/>
      <c r="V114" s="32"/>
      <c r="W114" s="32"/>
      <c r="X114" s="32"/>
      <c r="Y114" s="20"/>
    </row>
    <row r="115" spans="1:25" ht="51.75" customHeight="1">
      <c r="A115" s="33"/>
      <c r="B115" s="35"/>
      <c r="C115" s="34"/>
      <c r="D115" s="35"/>
      <c r="E115" s="35"/>
      <c r="F115" s="11" t="s">
        <v>35</v>
      </c>
      <c r="G115" s="12">
        <f t="shared" ref="G115:N115" si="134">G121+G127+G133+G139+G145+G151+G157</f>
        <v>0</v>
      </c>
      <c r="H115" s="12">
        <f t="shared" si="134"/>
        <v>0</v>
      </c>
      <c r="I115" s="12">
        <f t="shared" si="134"/>
        <v>0</v>
      </c>
      <c r="J115" s="26">
        <f t="shared" si="134"/>
        <v>0</v>
      </c>
      <c r="K115" s="26">
        <f t="shared" si="134"/>
        <v>0</v>
      </c>
      <c r="L115" s="26">
        <f t="shared" si="134"/>
        <v>0</v>
      </c>
      <c r="M115" s="26">
        <f t="shared" ref="M115" si="135">M121+M127+M133+M139+M145+M151+M157</f>
        <v>0</v>
      </c>
      <c r="N115" s="26">
        <f t="shared" si="134"/>
        <v>0</v>
      </c>
      <c r="O115" s="32"/>
      <c r="P115" s="32"/>
      <c r="Q115" s="32"/>
      <c r="R115" s="32"/>
      <c r="S115" s="32"/>
      <c r="T115" s="32"/>
      <c r="U115" s="32"/>
      <c r="V115" s="32"/>
      <c r="W115" s="32"/>
      <c r="X115" s="32"/>
      <c r="Y115" s="20"/>
    </row>
    <row r="116" spans="1:25" ht="27.75" customHeight="1">
      <c r="A116" s="33" t="s">
        <v>48</v>
      </c>
      <c r="B116" s="35" t="s">
        <v>68</v>
      </c>
      <c r="C116" s="34">
        <v>44197</v>
      </c>
      <c r="D116" s="34">
        <v>46752</v>
      </c>
      <c r="E116" s="35" t="s">
        <v>128</v>
      </c>
      <c r="F116" s="11" t="s">
        <v>31</v>
      </c>
      <c r="G116" s="12">
        <f>G117+G121</f>
        <v>0</v>
      </c>
      <c r="H116" s="12">
        <f t="shared" ref="H116:N116" si="136">H117+H121</f>
        <v>0</v>
      </c>
      <c r="I116" s="12">
        <f t="shared" si="136"/>
        <v>0</v>
      </c>
      <c r="J116" s="26">
        <f t="shared" si="136"/>
        <v>0</v>
      </c>
      <c r="K116" s="26">
        <f t="shared" si="136"/>
        <v>0</v>
      </c>
      <c r="L116" s="26">
        <f t="shared" si="136"/>
        <v>0</v>
      </c>
      <c r="M116" s="26">
        <f t="shared" ref="M116" si="137">M117+M121</f>
        <v>0</v>
      </c>
      <c r="N116" s="26">
        <f t="shared" si="136"/>
        <v>0</v>
      </c>
      <c r="O116" s="32" t="s">
        <v>59</v>
      </c>
      <c r="P116" s="32" t="s">
        <v>26</v>
      </c>
      <c r="Q116" s="32">
        <v>100</v>
      </c>
      <c r="R116" s="32">
        <v>40</v>
      </c>
      <c r="S116" s="32">
        <v>50</v>
      </c>
      <c r="T116" s="32">
        <v>60</v>
      </c>
      <c r="U116" s="32">
        <v>80</v>
      </c>
      <c r="V116" s="32">
        <v>90</v>
      </c>
      <c r="W116" s="29">
        <v>100</v>
      </c>
      <c r="X116" s="32">
        <v>100</v>
      </c>
      <c r="Y116" s="20"/>
    </row>
    <row r="117" spans="1:25" ht="25.5" customHeight="1">
      <c r="A117" s="33"/>
      <c r="B117" s="35"/>
      <c r="C117" s="34"/>
      <c r="D117" s="34"/>
      <c r="E117" s="35"/>
      <c r="F117" s="11" t="s">
        <v>32</v>
      </c>
      <c r="G117" s="12">
        <f>G118+G119+G120</f>
        <v>0</v>
      </c>
      <c r="H117" s="12">
        <f t="shared" ref="H117:N117" si="138">H118+H119+H120</f>
        <v>0</v>
      </c>
      <c r="I117" s="12">
        <f t="shared" si="138"/>
        <v>0</v>
      </c>
      <c r="J117" s="26">
        <f t="shared" si="138"/>
        <v>0</v>
      </c>
      <c r="K117" s="26">
        <f t="shared" si="138"/>
        <v>0</v>
      </c>
      <c r="L117" s="26">
        <f t="shared" si="138"/>
        <v>0</v>
      </c>
      <c r="M117" s="26">
        <f t="shared" ref="M117" si="139">M118+M119+M120</f>
        <v>0</v>
      </c>
      <c r="N117" s="26">
        <f t="shared" si="138"/>
        <v>0</v>
      </c>
      <c r="O117" s="32"/>
      <c r="P117" s="32"/>
      <c r="Q117" s="32"/>
      <c r="R117" s="32"/>
      <c r="S117" s="32"/>
      <c r="T117" s="32"/>
      <c r="U117" s="32"/>
      <c r="V117" s="32"/>
      <c r="W117" s="30"/>
      <c r="X117" s="32"/>
      <c r="Y117" s="20"/>
    </row>
    <row r="118" spans="1:25" ht="37.5" customHeight="1">
      <c r="A118" s="33"/>
      <c r="B118" s="35"/>
      <c r="C118" s="34"/>
      <c r="D118" s="34"/>
      <c r="E118" s="35"/>
      <c r="F118" s="13" t="s">
        <v>33</v>
      </c>
      <c r="G118" s="12">
        <f>H118+I118+J118+K118+L118+N118+M118</f>
        <v>0</v>
      </c>
      <c r="H118" s="12">
        <v>0</v>
      </c>
      <c r="I118" s="12">
        <v>0</v>
      </c>
      <c r="J118" s="26">
        <v>0</v>
      </c>
      <c r="K118" s="26">
        <v>0</v>
      </c>
      <c r="L118" s="26">
        <v>0</v>
      </c>
      <c r="M118" s="26">
        <v>0</v>
      </c>
      <c r="N118" s="26">
        <v>0</v>
      </c>
      <c r="O118" s="32"/>
      <c r="P118" s="32"/>
      <c r="Q118" s="32"/>
      <c r="R118" s="32"/>
      <c r="S118" s="32"/>
      <c r="T118" s="32"/>
      <c r="U118" s="32"/>
      <c r="V118" s="32"/>
      <c r="W118" s="30"/>
      <c r="X118" s="32"/>
      <c r="Y118" s="20"/>
    </row>
    <row r="119" spans="1:25" ht="33" customHeight="1">
      <c r="A119" s="33"/>
      <c r="B119" s="35"/>
      <c r="C119" s="34"/>
      <c r="D119" s="34"/>
      <c r="E119" s="35"/>
      <c r="F119" s="11" t="s">
        <v>36</v>
      </c>
      <c r="G119" s="12">
        <f t="shared" ref="G119:G121" si="140">H119+I119+J119+K119+L119+N119+M119</f>
        <v>0</v>
      </c>
      <c r="H119" s="12">
        <v>0</v>
      </c>
      <c r="I119" s="12">
        <v>0</v>
      </c>
      <c r="J119" s="26">
        <v>0</v>
      </c>
      <c r="K119" s="26">
        <v>0</v>
      </c>
      <c r="L119" s="26">
        <v>0</v>
      </c>
      <c r="M119" s="26">
        <v>0</v>
      </c>
      <c r="N119" s="26">
        <v>0</v>
      </c>
      <c r="O119" s="32"/>
      <c r="P119" s="32"/>
      <c r="Q119" s="32"/>
      <c r="R119" s="32"/>
      <c r="S119" s="32"/>
      <c r="T119" s="32"/>
      <c r="U119" s="32"/>
      <c r="V119" s="32"/>
      <c r="W119" s="30"/>
      <c r="X119" s="32"/>
      <c r="Y119" s="20"/>
    </row>
    <row r="120" spans="1:25" ht="30.75" customHeight="1">
      <c r="A120" s="33"/>
      <c r="B120" s="35"/>
      <c r="C120" s="34"/>
      <c r="D120" s="34"/>
      <c r="E120" s="35"/>
      <c r="F120" s="11" t="s">
        <v>34</v>
      </c>
      <c r="G120" s="12">
        <f t="shared" si="140"/>
        <v>0</v>
      </c>
      <c r="H120" s="12">
        <v>0</v>
      </c>
      <c r="I120" s="12">
        <v>0</v>
      </c>
      <c r="J120" s="26">
        <v>0</v>
      </c>
      <c r="K120" s="26">
        <v>0</v>
      </c>
      <c r="L120" s="26">
        <v>0</v>
      </c>
      <c r="M120" s="26">
        <v>0</v>
      </c>
      <c r="N120" s="26">
        <v>0</v>
      </c>
      <c r="O120" s="32"/>
      <c r="P120" s="32"/>
      <c r="Q120" s="32"/>
      <c r="R120" s="32"/>
      <c r="S120" s="32"/>
      <c r="T120" s="32"/>
      <c r="U120" s="32"/>
      <c r="V120" s="32"/>
      <c r="W120" s="30"/>
      <c r="X120" s="32"/>
      <c r="Y120" s="20"/>
    </row>
    <row r="121" spans="1:25" ht="51.75" customHeight="1">
      <c r="A121" s="33"/>
      <c r="B121" s="35"/>
      <c r="C121" s="34"/>
      <c r="D121" s="34"/>
      <c r="E121" s="35"/>
      <c r="F121" s="11" t="s">
        <v>35</v>
      </c>
      <c r="G121" s="12">
        <f t="shared" si="140"/>
        <v>0</v>
      </c>
      <c r="H121" s="12">
        <v>0</v>
      </c>
      <c r="I121" s="12">
        <v>0</v>
      </c>
      <c r="J121" s="26">
        <v>0</v>
      </c>
      <c r="K121" s="26">
        <v>0</v>
      </c>
      <c r="L121" s="26">
        <v>0</v>
      </c>
      <c r="M121" s="26">
        <v>0</v>
      </c>
      <c r="N121" s="26">
        <v>0</v>
      </c>
      <c r="O121" s="32"/>
      <c r="P121" s="32"/>
      <c r="Q121" s="32"/>
      <c r="R121" s="32"/>
      <c r="S121" s="32"/>
      <c r="T121" s="32"/>
      <c r="U121" s="32"/>
      <c r="V121" s="32"/>
      <c r="W121" s="30"/>
      <c r="X121" s="32"/>
      <c r="Y121" s="20"/>
    </row>
    <row r="122" spans="1:25" ht="31.5" customHeight="1">
      <c r="A122" s="33" t="s">
        <v>49</v>
      </c>
      <c r="B122" s="46" t="s">
        <v>80</v>
      </c>
      <c r="C122" s="34">
        <v>44197</v>
      </c>
      <c r="D122" s="34">
        <v>46752</v>
      </c>
      <c r="E122" s="35" t="s">
        <v>128</v>
      </c>
      <c r="F122" s="11" t="s">
        <v>31</v>
      </c>
      <c r="G122" s="12">
        <f>G123+G127</f>
        <v>0</v>
      </c>
      <c r="H122" s="12">
        <f t="shared" ref="H122:N122" si="141">H123+H127</f>
        <v>0</v>
      </c>
      <c r="I122" s="12">
        <f t="shared" si="141"/>
        <v>0</v>
      </c>
      <c r="J122" s="26">
        <f t="shared" si="141"/>
        <v>0</v>
      </c>
      <c r="K122" s="26">
        <f t="shared" si="141"/>
        <v>0</v>
      </c>
      <c r="L122" s="26">
        <f t="shared" si="141"/>
        <v>0</v>
      </c>
      <c r="M122" s="26">
        <f t="shared" ref="M122" si="142">M123+M127</f>
        <v>0</v>
      </c>
      <c r="N122" s="26">
        <f t="shared" si="141"/>
        <v>0</v>
      </c>
      <c r="O122" s="32"/>
      <c r="P122" s="32"/>
      <c r="Q122" s="32"/>
      <c r="R122" s="32"/>
      <c r="S122" s="32"/>
      <c r="T122" s="32"/>
      <c r="U122" s="32"/>
      <c r="V122" s="32"/>
      <c r="W122" s="30"/>
      <c r="X122" s="32"/>
      <c r="Y122" s="20"/>
    </row>
    <row r="123" spans="1:25" ht="28.5" customHeight="1">
      <c r="A123" s="33"/>
      <c r="B123" s="46"/>
      <c r="C123" s="34"/>
      <c r="D123" s="35"/>
      <c r="E123" s="35"/>
      <c r="F123" s="11" t="s">
        <v>32</v>
      </c>
      <c r="G123" s="12">
        <f>G124+G125+G126</f>
        <v>0</v>
      </c>
      <c r="H123" s="12">
        <f t="shared" ref="H123:N123" si="143">H124+H125+H126</f>
        <v>0</v>
      </c>
      <c r="I123" s="12">
        <f t="shared" si="143"/>
        <v>0</v>
      </c>
      <c r="J123" s="26">
        <f t="shared" si="143"/>
        <v>0</v>
      </c>
      <c r="K123" s="26">
        <f t="shared" si="143"/>
        <v>0</v>
      </c>
      <c r="L123" s="26">
        <f t="shared" si="143"/>
        <v>0</v>
      </c>
      <c r="M123" s="26">
        <f t="shared" ref="M123" si="144">M124+M125+M126</f>
        <v>0</v>
      </c>
      <c r="N123" s="26">
        <f t="shared" si="143"/>
        <v>0</v>
      </c>
      <c r="O123" s="32"/>
      <c r="P123" s="32"/>
      <c r="Q123" s="32"/>
      <c r="R123" s="32"/>
      <c r="S123" s="32"/>
      <c r="T123" s="32"/>
      <c r="U123" s="32"/>
      <c r="V123" s="32"/>
      <c r="W123" s="30"/>
      <c r="X123" s="32"/>
      <c r="Y123" s="20"/>
    </row>
    <row r="124" spans="1:25" ht="57.75" customHeight="1">
      <c r="A124" s="33"/>
      <c r="B124" s="46"/>
      <c r="C124" s="34"/>
      <c r="D124" s="35"/>
      <c r="E124" s="35"/>
      <c r="F124" s="13" t="s">
        <v>33</v>
      </c>
      <c r="G124" s="12">
        <f>H124+I124+J124+K124+L124+N124+M124</f>
        <v>0</v>
      </c>
      <c r="H124" s="12">
        <v>0</v>
      </c>
      <c r="I124" s="12">
        <v>0</v>
      </c>
      <c r="J124" s="26">
        <v>0</v>
      </c>
      <c r="K124" s="26">
        <v>0</v>
      </c>
      <c r="L124" s="26">
        <v>0</v>
      </c>
      <c r="M124" s="26">
        <v>0</v>
      </c>
      <c r="N124" s="26">
        <v>0</v>
      </c>
      <c r="O124" s="32"/>
      <c r="P124" s="32"/>
      <c r="Q124" s="32"/>
      <c r="R124" s="32"/>
      <c r="S124" s="32"/>
      <c r="T124" s="32"/>
      <c r="U124" s="32"/>
      <c r="V124" s="32"/>
      <c r="W124" s="30"/>
      <c r="X124" s="32"/>
      <c r="Y124" s="20"/>
    </row>
    <row r="125" spans="1:25" ht="33" customHeight="1">
      <c r="A125" s="33"/>
      <c r="B125" s="46"/>
      <c r="C125" s="34"/>
      <c r="D125" s="35"/>
      <c r="E125" s="35"/>
      <c r="F125" s="11" t="s">
        <v>36</v>
      </c>
      <c r="G125" s="12">
        <f t="shared" ref="G125:G127" si="145">H125+I125+J125+K125+L125+N125+M125</f>
        <v>0</v>
      </c>
      <c r="H125" s="12">
        <v>0</v>
      </c>
      <c r="I125" s="12">
        <v>0</v>
      </c>
      <c r="J125" s="26">
        <v>0</v>
      </c>
      <c r="K125" s="26">
        <v>0</v>
      </c>
      <c r="L125" s="26">
        <v>0</v>
      </c>
      <c r="M125" s="26">
        <v>0</v>
      </c>
      <c r="N125" s="26">
        <v>0</v>
      </c>
      <c r="O125" s="32"/>
      <c r="P125" s="32"/>
      <c r="Q125" s="32"/>
      <c r="R125" s="32"/>
      <c r="S125" s="32"/>
      <c r="T125" s="32"/>
      <c r="U125" s="32"/>
      <c r="V125" s="32"/>
      <c r="W125" s="30"/>
      <c r="X125" s="32"/>
      <c r="Y125" s="20"/>
    </row>
    <row r="126" spans="1:25" ht="27.75" customHeight="1">
      <c r="A126" s="33"/>
      <c r="B126" s="46"/>
      <c r="C126" s="34"/>
      <c r="D126" s="35"/>
      <c r="E126" s="35"/>
      <c r="F126" s="11" t="s">
        <v>34</v>
      </c>
      <c r="G126" s="12">
        <f t="shared" si="145"/>
        <v>0</v>
      </c>
      <c r="H126" s="12">
        <v>0</v>
      </c>
      <c r="I126" s="12">
        <v>0</v>
      </c>
      <c r="J126" s="26">
        <v>0</v>
      </c>
      <c r="K126" s="26">
        <v>0</v>
      </c>
      <c r="L126" s="26">
        <v>0</v>
      </c>
      <c r="M126" s="26">
        <v>0</v>
      </c>
      <c r="N126" s="26">
        <v>0</v>
      </c>
      <c r="O126" s="32"/>
      <c r="P126" s="32"/>
      <c r="Q126" s="32"/>
      <c r="R126" s="32"/>
      <c r="S126" s="32"/>
      <c r="T126" s="32"/>
      <c r="U126" s="32"/>
      <c r="V126" s="32"/>
      <c r="W126" s="30"/>
      <c r="X126" s="32"/>
      <c r="Y126" s="20"/>
    </row>
    <row r="127" spans="1:25" ht="59.25" customHeight="1">
      <c r="A127" s="33"/>
      <c r="B127" s="46"/>
      <c r="C127" s="34"/>
      <c r="D127" s="35"/>
      <c r="E127" s="35"/>
      <c r="F127" s="11" t="s">
        <v>35</v>
      </c>
      <c r="G127" s="12">
        <f t="shared" si="145"/>
        <v>0</v>
      </c>
      <c r="H127" s="12">
        <v>0</v>
      </c>
      <c r="I127" s="12">
        <v>0</v>
      </c>
      <c r="J127" s="26">
        <v>0</v>
      </c>
      <c r="K127" s="26">
        <v>0</v>
      </c>
      <c r="L127" s="26">
        <v>0</v>
      </c>
      <c r="M127" s="26">
        <v>0</v>
      </c>
      <c r="N127" s="26">
        <v>0</v>
      </c>
      <c r="O127" s="32"/>
      <c r="P127" s="32"/>
      <c r="Q127" s="32"/>
      <c r="R127" s="32"/>
      <c r="S127" s="32"/>
      <c r="T127" s="32"/>
      <c r="U127" s="32"/>
      <c r="V127" s="32"/>
      <c r="W127" s="31"/>
      <c r="X127" s="32"/>
      <c r="Y127" s="20"/>
    </row>
    <row r="128" spans="1:25" ht="24.75" customHeight="1">
      <c r="A128" s="33" t="s">
        <v>126</v>
      </c>
      <c r="B128" s="35" t="s">
        <v>127</v>
      </c>
      <c r="C128" s="34">
        <v>44197</v>
      </c>
      <c r="D128" s="34">
        <v>46752</v>
      </c>
      <c r="E128" s="35" t="s">
        <v>128</v>
      </c>
      <c r="F128" s="11" t="s">
        <v>31</v>
      </c>
      <c r="G128" s="12">
        <f>G129+G133</f>
        <v>7454594.8599999994</v>
      </c>
      <c r="H128" s="12">
        <f t="shared" ref="H128:N128" si="146">H129+H133</f>
        <v>606520</v>
      </c>
      <c r="I128" s="12">
        <f t="shared" si="146"/>
        <v>2820707.9899999998</v>
      </c>
      <c r="J128" s="26">
        <f t="shared" si="146"/>
        <v>3317366.8699999996</v>
      </c>
      <c r="K128" s="26">
        <f t="shared" si="146"/>
        <v>330000</v>
      </c>
      <c r="L128" s="26">
        <f t="shared" si="146"/>
        <v>380000</v>
      </c>
      <c r="M128" s="26">
        <f t="shared" ref="M128" si="147">M129+M133</f>
        <v>0</v>
      </c>
      <c r="N128" s="26">
        <f t="shared" si="146"/>
        <v>0</v>
      </c>
      <c r="O128" s="32" t="s">
        <v>144</v>
      </c>
      <c r="P128" s="32" t="s">
        <v>26</v>
      </c>
      <c r="Q128" s="32">
        <v>100</v>
      </c>
      <c r="R128" s="32" t="s">
        <v>125</v>
      </c>
      <c r="S128" s="32">
        <v>100</v>
      </c>
      <c r="T128" s="32">
        <v>100</v>
      </c>
      <c r="U128" s="32">
        <v>100</v>
      </c>
      <c r="V128" s="32">
        <v>100</v>
      </c>
      <c r="W128" s="29" t="s">
        <v>62</v>
      </c>
      <c r="X128" s="32" t="s">
        <v>62</v>
      </c>
      <c r="Y128" s="20"/>
    </row>
    <row r="129" spans="1:25" ht="26.25" customHeight="1">
      <c r="A129" s="33"/>
      <c r="B129" s="35"/>
      <c r="C129" s="34"/>
      <c r="D129" s="35"/>
      <c r="E129" s="35"/>
      <c r="F129" s="11" t="s">
        <v>32</v>
      </c>
      <c r="G129" s="12">
        <f>G130+G131+G132</f>
        <v>7454594.8599999994</v>
      </c>
      <c r="H129" s="12">
        <f t="shared" ref="H129:N129" si="148">H130+H131+H132</f>
        <v>606520</v>
      </c>
      <c r="I129" s="12">
        <f t="shared" si="148"/>
        <v>2820707.9899999998</v>
      </c>
      <c r="J129" s="26">
        <f t="shared" si="148"/>
        <v>3317366.8699999996</v>
      </c>
      <c r="K129" s="26">
        <f t="shared" si="148"/>
        <v>330000</v>
      </c>
      <c r="L129" s="26">
        <f t="shared" si="148"/>
        <v>380000</v>
      </c>
      <c r="M129" s="26">
        <f t="shared" ref="M129" si="149">M130+M131+M132</f>
        <v>0</v>
      </c>
      <c r="N129" s="26">
        <f t="shared" si="148"/>
        <v>0</v>
      </c>
      <c r="O129" s="32"/>
      <c r="P129" s="32"/>
      <c r="Q129" s="32"/>
      <c r="R129" s="32"/>
      <c r="S129" s="32"/>
      <c r="T129" s="32"/>
      <c r="U129" s="32"/>
      <c r="V129" s="32"/>
      <c r="W129" s="30"/>
      <c r="X129" s="32"/>
      <c r="Y129" s="20"/>
    </row>
    <row r="130" spans="1:25" ht="43.5" customHeight="1">
      <c r="A130" s="33"/>
      <c r="B130" s="35"/>
      <c r="C130" s="34"/>
      <c r="D130" s="35"/>
      <c r="E130" s="35"/>
      <c r="F130" s="13" t="s">
        <v>33</v>
      </c>
      <c r="G130" s="12">
        <f>H130+I130+J130+K130+L130+N130+M130</f>
        <v>1648371.49</v>
      </c>
      <c r="H130" s="12">
        <v>606520</v>
      </c>
      <c r="I130" s="12">
        <v>163703.15</v>
      </c>
      <c r="J130" s="26">
        <v>168148.34</v>
      </c>
      <c r="K130" s="26">
        <v>330000</v>
      </c>
      <c r="L130" s="26">
        <v>380000</v>
      </c>
      <c r="M130" s="26">
        <v>0</v>
      </c>
      <c r="N130" s="26">
        <v>0</v>
      </c>
      <c r="O130" s="32"/>
      <c r="P130" s="32"/>
      <c r="Q130" s="32"/>
      <c r="R130" s="32"/>
      <c r="S130" s="32"/>
      <c r="T130" s="32"/>
      <c r="U130" s="32"/>
      <c r="V130" s="32"/>
      <c r="W130" s="31"/>
      <c r="X130" s="32"/>
      <c r="Y130" s="20"/>
    </row>
    <row r="131" spans="1:25" ht="33" customHeight="1">
      <c r="A131" s="33"/>
      <c r="B131" s="35"/>
      <c r="C131" s="34"/>
      <c r="D131" s="35"/>
      <c r="E131" s="35"/>
      <c r="F131" s="11" t="s">
        <v>36</v>
      </c>
      <c r="G131" s="12">
        <f t="shared" ref="G131:G133" si="150">H131+I131+J131+K131+L131+N131+M131</f>
        <v>5644628.3699999992</v>
      </c>
      <c r="H131" s="12">
        <v>0</v>
      </c>
      <c r="I131" s="12">
        <v>2495409.84</v>
      </c>
      <c r="J131" s="26">
        <v>3149218.53</v>
      </c>
      <c r="K131" s="26">
        <v>0</v>
      </c>
      <c r="L131" s="26">
        <v>0</v>
      </c>
      <c r="M131" s="26">
        <v>0</v>
      </c>
      <c r="N131" s="26">
        <v>0</v>
      </c>
      <c r="O131" s="32" t="s">
        <v>145</v>
      </c>
      <c r="P131" s="32" t="s">
        <v>24</v>
      </c>
      <c r="Q131" s="32">
        <v>38</v>
      </c>
      <c r="R131" s="32" t="s">
        <v>125</v>
      </c>
      <c r="S131" s="32">
        <v>14</v>
      </c>
      <c r="T131" s="32">
        <v>20</v>
      </c>
      <c r="U131" s="32" t="s">
        <v>125</v>
      </c>
      <c r="V131" s="32">
        <v>4</v>
      </c>
      <c r="W131" s="29" t="s">
        <v>62</v>
      </c>
      <c r="X131" s="32" t="s">
        <v>125</v>
      </c>
      <c r="Y131" s="20"/>
    </row>
    <row r="132" spans="1:25" ht="27.75" customHeight="1">
      <c r="A132" s="33"/>
      <c r="B132" s="35"/>
      <c r="C132" s="34"/>
      <c r="D132" s="35"/>
      <c r="E132" s="35"/>
      <c r="F132" s="11" t="s">
        <v>34</v>
      </c>
      <c r="G132" s="12">
        <f t="shared" si="150"/>
        <v>161595</v>
      </c>
      <c r="H132" s="12">
        <v>0</v>
      </c>
      <c r="I132" s="12">
        <v>161595</v>
      </c>
      <c r="J132" s="26">
        <v>0</v>
      </c>
      <c r="K132" s="26">
        <v>0</v>
      </c>
      <c r="L132" s="26">
        <v>0</v>
      </c>
      <c r="M132" s="26">
        <v>0</v>
      </c>
      <c r="N132" s="26">
        <v>0</v>
      </c>
      <c r="O132" s="32"/>
      <c r="P132" s="32"/>
      <c r="Q132" s="32"/>
      <c r="R132" s="32"/>
      <c r="S132" s="32"/>
      <c r="T132" s="32"/>
      <c r="U132" s="32"/>
      <c r="V132" s="32"/>
      <c r="W132" s="30"/>
      <c r="X132" s="32"/>
      <c r="Y132" s="20"/>
    </row>
    <row r="133" spans="1:25" ht="59.25" customHeight="1">
      <c r="A133" s="33"/>
      <c r="B133" s="35"/>
      <c r="C133" s="34"/>
      <c r="D133" s="35"/>
      <c r="E133" s="35"/>
      <c r="F133" s="11" t="s">
        <v>35</v>
      </c>
      <c r="G133" s="12">
        <f t="shared" si="150"/>
        <v>0</v>
      </c>
      <c r="H133" s="12">
        <v>0</v>
      </c>
      <c r="I133" s="12">
        <v>0</v>
      </c>
      <c r="J133" s="26">
        <v>0</v>
      </c>
      <c r="K133" s="26">
        <v>0</v>
      </c>
      <c r="L133" s="26">
        <v>0</v>
      </c>
      <c r="M133" s="26">
        <v>0</v>
      </c>
      <c r="N133" s="26">
        <v>0</v>
      </c>
      <c r="O133" s="32"/>
      <c r="P133" s="32"/>
      <c r="Q133" s="32"/>
      <c r="R133" s="32"/>
      <c r="S133" s="32"/>
      <c r="T133" s="32"/>
      <c r="U133" s="32"/>
      <c r="V133" s="32"/>
      <c r="W133" s="31"/>
      <c r="X133" s="32"/>
      <c r="Y133" s="20"/>
    </row>
    <row r="134" spans="1:25" ht="24.75" customHeight="1">
      <c r="A134" s="33" t="s">
        <v>130</v>
      </c>
      <c r="B134" s="47" t="s">
        <v>132</v>
      </c>
      <c r="C134" s="34">
        <v>44463</v>
      </c>
      <c r="D134" s="34">
        <v>46752</v>
      </c>
      <c r="E134" s="35" t="s">
        <v>128</v>
      </c>
      <c r="F134" s="11" t="s">
        <v>31</v>
      </c>
      <c r="G134" s="12">
        <f>G135+G139</f>
        <v>6692966.1099999994</v>
      </c>
      <c r="H134" s="12">
        <f t="shared" ref="H134:N134" si="151">H135+H139</f>
        <v>1444428.5599999998</v>
      </c>
      <c r="I134" s="12">
        <f t="shared" si="151"/>
        <v>0</v>
      </c>
      <c r="J134" s="26">
        <f t="shared" si="151"/>
        <v>5248537.55</v>
      </c>
      <c r="K134" s="26">
        <f t="shared" si="151"/>
        <v>0</v>
      </c>
      <c r="L134" s="26">
        <f t="shared" si="151"/>
        <v>0</v>
      </c>
      <c r="M134" s="26">
        <f t="shared" ref="M134" si="152">M135+M139</f>
        <v>0</v>
      </c>
      <c r="N134" s="26">
        <f t="shared" si="151"/>
        <v>0</v>
      </c>
      <c r="O134" s="32" t="s">
        <v>131</v>
      </c>
      <c r="P134" s="32" t="s">
        <v>24</v>
      </c>
      <c r="Q134" s="32">
        <v>2</v>
      </c>
      <c r="R134" s="32">
        <v>1</v>
      </c>
      <c r="S134" s="32" t="s">
        <v>62</v>
      </c>
      <c r="T134" s="32">
        <v>1</v>
      </c>
      <c r="U134" s="32" t="s">
        <v>62</v>
      </c>
      <c r="V134" s="32" t="s">
        <v>62</v>
      </c>
      <c r="W134" s="29" t="s">
        <v>62</v>
      </c>
      <c r="X134" s="32" t="s">
        <v>62</v>
      </c>
      <c r="Y134" s="20"/>
    </row>
    <row r="135" spans="1:25" ht="26.25" customHeight="1">
      <c r="A135" s="33"/>
      <c r="B135" s="47"/>
      <c r="C135" s="34"/>
      <c r="D135" s="35"/>
      <c r="E135" s="35"/>
      <c r="F135" s="11" t="s">
        <v>32</v>
      </c>
      <c r="G135" s="12">
        <f>G136+G137+G138</f>
        <v>6692966.1099999994</v>
      </c>
      <c r="H135" s="12">
        <f t="shared" ref="H135:N135" si="153">H136+H137+H138</f>
        <v>1444428.5599999998</v>
      </c>
      <c r="I135" s="12">
        <f t="shared" si="153"/>
        <v>0</v>
      </c>
      <c r="J135" s="26">
        <f t="shared" si="153"/>
        <v>5248537.55</v>
      </c>
      <c r="K135" s="26">
        <f t="shared" si="153"/>
        <v>0</v>
      </c>
      <c r="L135" s="26">
        <f t="shared" si="153"/>
        <v>0</v>
      </c>
      <c r="M135" s="26">
        <f t="shared" ref="M135" si="154">M136+M137+M138</f>
        <v>0</v>
      </c>
      <c r="N135" s="26">
        <f t="shared" si="153"/>
        <v>0</v>
      </c>
      <c r="O135" s="32"/>
      <c r="P135" s="32"/>
      <c r="Q135" s="32"/>
      <c r="R135" s="32"/>
      <c r="S135" s="32"/>
      <c r="T135" s="32"/>
      <c r="U135" s="32"/>
      <c r="V135" s="32"/>
      <c r="W135" s="30"/>
      <c r="X135" s="32"/>
      <c r="Y135" s="20"/>
    </row>
    <row r="136" spans="1:25" ht="43.5" customHeight="1">
      <c r="A136" s="33"/>
      <c r="B136" s="47"/>
      <c r="C136" s="34"/>
      <c r="D136" s="35"/>
      <c r="E136" s="35"/>
      <c r="F136" s="13" t="s">
        <v>33</v>
      </c>
      <c r="G136" s="12">
        <f>H136+I136+J136+K136+L136+N136+M136</f>
        <v>72221.429999999993</v>
      </c>
      <c r="H136" s="12">
        <v>72221.429999999993</v>
      </c>
      <c r="I136" s="12">
        <v>0</v>
      </c>
      <c r="J136" s="26">
        <v>0</v>
      </c>
      <c r="K136" s="26">
        <v>0</v>
      </c>
      <c r="L136" s="26">
        <v>0</v>
      </c>
      <c r="M136" s="26">
        <v>0</v>
      </c>
      <c r="N136" s="26">
        <v>0</v>
      </c>
      <c r="O136" s="32"/>
      <c r="P136" s="32"/>
      <c r="Q136" s="32"/>
      <c r="R136" s="32"/>
      <c r="S136" s="32"/>
      <c r="T136" s="32"/>
      <c r="U136" s="32"/>
      <c r="V136" s="32"/>
      <c r="W136" s="30"/>
      <c r="X136" s="32"/>
      <c r="Y136" s="20"/>
    </row>
    <row r="137" spans="1:25" ht="33" customHeight="1">
      <c r="A137" s="33"/>
      <c r="B137" s="47"/>
      <c r="C137" s="34"/>
      <c r="D137" s="35"/>
      <c r="E137" s="35"/>
      <c r="F137" s="11" t="s">
        <v>36</v>
      </c>
      <c r="G137" s="12">
        <f t="shared" ref="G137:G139" si="155">H137+I137+J137+K137+L137+N137+M137</f>
        <v>6358317.7999999998</v>
      </c>
      <c r="H137" s="12">
        <v>1372207.13</v>
      </c>
      <c r="I137" s="12">
        <v>0</v>
      </c>
      <c r="J137" s="26">
        <v>4986110.67</v>
      </c>
      <c r="K137" s="26">
        <v>0</v>
      </c>
      <c r="L137" s="26">
        <v>0</v>
      </c>
      <c r="M137" s="26">
        <v>0</v>
      </c>
      <c r="N137" s="26">
        <v>0</v>
      </c>
      <c r="O137" s="32"/>
      <c r="P137" s="32"/>
      <c r="Q137" s="32"/>
      <c r="R137" s="32"/>
      <c r="S137" s="32"/>
      <c r="T137" s="32"/>
      <c r="U137" s="32"/>
      <c r="V137" s="32"/>
      <c r="W137" s="30"/>
      <c r="X137" s="32"/>
      <c r="Y137" s="20"/>
    </row>
    <row r="138" spans="1:25" ht="27.75" customHeight="1">
      <c r="A138" s="33"/>
      <c r="B138" s="47"/>
      <c r="C138" s="34"/>
      <c r="D138" s="35"/>
      <c r="E138" s="35"/>
      <c r="F138" s="11" t="s">
        <v>34</v>
      </c>
      <c r="G138" s="12">
        <f t="shared" si="155"/>
        <v>262426.88</v>
      </c>
      <c r="H138" s="12">
        <v>0</v>
      </c>
      <c r="I138" s="12">
        <v>0</v>
      </c>
      <c r="J138" s="26">
        <v>262426.88</v>
      </c>
      <c r="K138" s="26">
        <v>0</v>
      </c>
      <c r="L138" s="26">
        <v>0</v>
      </c>
      <c r="M138" s="26">
        <v>0</v>
      </c>
      <c r="N138" s="26">
        <v>0</v>
      </c>
      <c r="O138" s="32"/>
      <c r="P138" s="32"/>
      <c r="Q138" s="32"/>
      <c r="R138" s="32"/>
      <c r="S138" s="32"/>
      <c r="T138" s="32"/>
      <c r="U138" s="32"/>
      <c r="V138" s="32"/>
      <c r="W138" s="30"/>
      <c r="X138" s="32"/>
      <c r="Y138" s="20"/>
    </row>
    <row r="139" spans="1:25" ht="59.25" customHeight="1">
      <c r="A139" s="33"/>
      <c r="B139" s="47"/>
      <c r="C139" s="34"/>
      <c r="D139" s="35"/>
      <c r="E139" s="35"/>
      <c r="F139" s="11" t="s">
        <v>35</v>
      </c>
      <c r="G139" s="12">
        <f t="shared" si="155"/>
        <v>0</v>
      </c>
      <c r="H139" s="12">
        <v>0</v>
      </c>
      <c r="I139" s="12">
        <v>0</v>
      </c>
      <c r="J139" s="26">
        <v>0</v>
      </c>
      <c r="K139" s="26">
        <v>0</v>
      </c>
      <c r="L139" s="26">
        <v>0</v>
      </c>
      <c r="M139" s="26">
        <v>0</v>
      </c>
      <c r="N139" s="26">
        <v>0</v>
      </c>
      <c r="O139" s="32"/>
      <c r="P139" s="32"/>
      <c r="Q139" s="32"/>
      <c r="R139" s="32"/>
      <c r="S139" s="32"/>
      <c r="T139" s="32"/>
      <c r="U139" s="32"/>
      <c r="V139" s="32"/>
      <c r="W139" s="31"/>
      <c r="X139" s="32"/>
      <c r="Y139" s="20"/>
    </row>
    <row r="140" spans="1:25" ht="24.75" customHeight="1">
      <c r="A140" s="33" t="s">
        <v>135</v>
      </c>
      <c r="B140" s="35" t="s">
        <v>136</v>
      </c>
      <c r="C140" s="34">
        <v>44707</v>
      </c>
      <c r="D140" s="34">
        <v>46752</v>
      </c>
      <c r="E140" s="35" t="s">
        <v>128</v>
      </c>
      <c r="F140" s="11" t="s">
        <v>31</v>
      </c>
      <c r="G140" s="12">
        <f>G141+G145</f>
        <v>9680201.9699999988</v>
      </c>
      <c r="H140" s="12">
        <f t="shared" ref="H140:N140" si="156">H141+H145</f>
        <v>0</v>
      </c>
      <c r="I140" s="12">
        <f t="shared" si="156"/>
        <v>1747339.76</v>
      </c>
      <c r="J140" s="26">
        <f t="shared" si="156"/>
        <v>3398267.73</v>
      </c>
      <c r="K140" s="26">
        <f t="shared" si="156"/>
        <v>4534594.4800000004</v>
      </c>
      <c r="L140" s="26">
        <f t="shared" si="156"/>
        <v>0</v>
      </c>
      <c r="M140" s="26">
        <f t="shared" ref="M140" si="157">M141+M145</f>
        <v>0</v>
      </c>
      <c r="N140" s="26">
        <f t="shared" si="156"/>
        <v>0</v>
      </c>
      <c r="O140" s="32" t="s">
        <v>143</v>
      </c>
      <c r="P140" s="32" t="s">
        <v>24</v>
      </c>
      <c r="Q140" s="32">
        <v>3</v>
      </c>
      <c r="R140" s="32" t="s">
        <v>125</v>
      </c>
      <c r="S140" s="32">
        <v>1</v>
      </c>
      <c r="T140" s="32">
        <v>1</v>
      </c>
      <c r="U140" s="32">
        <v>1</v>
      </c>
      <c r="V140" s="32" t="s">
        <v>62</v>
      </c>
      <c r="W140" s="29" t="s">
        <v>62</v>
      </c>
      <c r="X140" s="32" t="s">
        <v>62</v>
      </c>
      <c r="Y140" s="20"/>
    </row>
    <row r="141" spans="1:25" ht="26.25" customHeight="1">
      <c r="A141" s="33"/>
      <c r="B141" s="35"/>
      <c r="C141" s="34"/>
      <c r="D141" s="35"/>
      <c r="E141" s="35"/>
      <c r="F141" s="11" t="s">
        <v>32</v>
      </c>
      <c r="G141" s="12">
        <f>G142+G143+G144</f>
        <v>9680201.9699999988</v>
      </c>
      <c r="H141" s="12">
        <f t="shared" ref="H141:N141" si="158">H142+H143+H144</f>
        <v>0</v>
      </c>
      <c r="I141" s="12">
        <f t="shared" si="158"/>
        <v>1747339.76</v>
      </c>
      <c r="J141" s="26">
        <f t="shared" si="158"/>
        <v>3398267.73</v>
      </c>
      <c r="K141" s="26">
        <f t="shared" si="158"/>
        <v>4534594.4800000004</v>
      </c>
      <c r="L141" s="26">
        <f t="shared" si="158"/>
        <v>0</v>
      </c>
      <c r="M141" s="26">
        <f t="shared" ref="M141" si="159">M142+M143+M144</f>
        <v>0</v>
      </c>
      <c r="N141" s="26">
        <f t="shared" si="158"/>
        <v>0</v>
      </c>
      <c r="O141" s="32"/>
      <c r="P141" s="32"/>
      <c r="Q141" s="32"/>
      <c r="R141" s="32"/>
      <c r="S141" s="32"/>
      <c r="T141" s="32"/>
      <c r="U141" s="32"/>
      <c r="V141" s="32"/>
      <c r="W141" s="30"/>
      <c r="X141" s="32"/>
      <c r="Y141" s="20"/>
    </row>
    <row r="142" spans="1:25" ht="43.5" customHeight="1">
      <c r="A142" s="33"/>
      <c r="B142" s="35"/>
      <c r="C142" s="34"/>
      <c r="D142" s="35"/>
      <c r="E142" s="35"/>
      <c r="F142" s="13" t="s">
        <v>33</v>
      </c>
      <c r="G142" s="12">
        <f>H142+I142+J142+K142+L142+N142+M142</f>
        <v>4761297.1100000003</v>
      </c>
      <c r="H142" s="12">
        <v>0</v>
      </c>
      <c r="I142" s="12">
        <v>1747339.76</v>
      </c>
      <c r="J142" s="26">
        <v>1835530.6</v>
      </c>
      <c r="K142" s="26">
        <v>1178426.75</v>
      </c>
      <c r="L142" s="26">
        <v>0</v>
      </c>
      <c r="M142" s="26">
        <v>0</v>
      </c>
      <c r="N142" s="26">
        <v>0</v>
      </c>
      <c r="O142" s="32"/>
      <c r="P142" s="32"/>
      <c r="Q142" s="32"/>
      <c r="R142" s="32"/>
      <c r="S142" s="32"/>
      <c r="T142" s="32"/>
      <c r="U142" s="32"/>
      <c r="V142" s="32"/>
      <c r="W142" s="30"/>
      <c r="X142" s="32"/>
      <c r="Y142" s="20"/>
    </row>
    <row r="143" spans="1:25" ht="33" customHeight="1">
      <c r="A143" s="33"/>
      <c r="B143" s="35"/>
      <c r="C143" s="34"/>
      <c r="D143" s="35"/>
      <c r="E143" s="35"/>
      <c r="F143" s="11" t="s">
        <v>36</v>
      </c>
      <c r="G143" s="12">
        <f t="shared" ref="G143:G145" si="160">H143+I143+J143+K143+L143+N143+M143</f>
        <v>0</v>
      </c>
      <c r="H143" s="12">
        <v>0</v>
      </c>
      <c r="I143" s="12">
        <v>0</v>
      </c>
      <c r="J143" s="26">
        <v>0</v>
      </c>
      <c r="K143" s="26">
        <v>0</v>
      </c>
      <c r="L143" s="26">
        <v>0</v>
      </c>
      <c r="M143" s="26">
        <v>0</v>
      </c>
      <c r="N143" s="26">
        <v>0</v>
      </c>
      <c r="O143" s="32"/>
      <c r="P143" s="32"/>
      <c r="Q143" s="32"/>
      <c r="R143" s="32"/>
      <c r="S143" s="32"/>
      <c r="T143" s="32"/>
      <c r="U143" s="32"/>
      <c r="V143" s="32"/>
      <c r="W143" s="30"/>
      <c r="X143" s="32"/>
      <c r="Y143" s="20"/>
    </row>
    <row r="144" spans="1:25" ht="27.75" customHeight="1">
      <c r="A144" s="33"/>
      <c r="B144" s="35"/>
      <c r="C144" s="34"/>
      <c r="D144" s="35"/>
      <c r="E144" s="35"/>
      <c r="F144" s="11" t="s">
        <v>34</v>
      </c>
      <c r="G144" s="12">
        <f t="shared" si="160"/>
        <v>4918904.8599999994</v>
      </c>
      <c r="H144" s="12">
        <v>0</v>
      </c>
      <c r="I144" s="12">
        <v>0</v>
      </c>
      <c r="J144" s="26">
        <v>1562737.13</v>
      </c>
      <c r="K144" s="26">
        <v>3356167.73</v>
      </c>
      <c r="L144" s="26">
        <v>0</v>
      </c>
      <c r="M144" s="26">
        <v>0</v>
      </c>
      <c r="N144" s="26">
        <v>0</v>
      </c>
      <c r="O144" s="32"/>
      <c r="P144" s="32"/>
      <c r="Q144" s="32"/>
      <c r="R144" s="32"/>
      <c r="S144" s="32"/>
      <c r="T144" s="32"/>
      <c r="U144" s="32"/>
      <c r="V144" s="32"/>
      <c r="W144" s="30"/>
      <c r="X144" s="32"/>
      <c r="Y144" s="20"/>
    </row>
    <row r="145" spans="1:26" ht="59.25" customHeight="1">
      <c r="A145" s="33"/>
      <c r="B145" s="35"/>
      <c r="C145" s="34"/>
      <c r="D145" s="35"/>
      <c r="E145" s="35"/>
      <c r="F145" s="11" t="s">
        <v>35</v>
      </c>
      <c r="G145" s="12">
        <f t="shared" si="160"/>
        <v>0</v>
      </c>
      <c r="H145" s="12">
        <v>0</v>
      </c>
      <c r="I145" s="12">
        <v>0</v>
      </c>
      <c r="J145" s="26">
        <v>0</v>
      </c>
      <c r="K145" s="26">
        <v>0</v>
      </c>
      <c r="L145" s="26">
        <v>0</v>
      </c>
      <c r="M145" s="26">
        <v>0</v>
      </c>
      <c r="N145" s="26">
        <v>0</v>
      </c>
      <c r="O145" s="32"/>
      <c r="P145" s="32"/>
      <c r="Q145" s="32"/>
      <c r="R145" s="32"/>
      <c r="S145" s="32"/>
      <c r="T145" s="32"/>
      <c r="U145" s="32"/>
      <c r="V145" s="32"/>
      <c r="W145" s="31"/>
      <c r="X145" s="32"/>
      <c r="Y145" s="20"/>
    </row>
    <row r="146" spans="1:26" ht="24.75" customHeight="1">
      <c r="A146" s="33" t="s">
        <v>152</v>
      </c>
      <c r="B146" s="35" t="s">
        <v>154</v>
      </c>
      <c r="C146" s="34">
        <v>44977</v>
      </c>
      <c r="D146" s="34">
        <v>46752</v>
      </c>
      <c r="E146" s="35" t="s">
        <v>128</v>
      </c>
      <c r="F146" s="11" t="s">
        <v>31</v>
      </c>
      <c r="G146" s="12">
        <f>G147+G151</f>
        <v>12500</v>
      </c>
      <c r="H146" s="12">
        <f t="shared" ref="H146:N146" si="161">H147+H151</f>
        <v>0</v>
      </c>
      <c r="I146" s="12">
        <f t="shared" si="161"/>
        <v>0</v>
      </c>
      <c r="J146" s="26">
        <f t="shared" si="161"/>
        <v>12500</v>
      </c>
      <c r="K146" s="26">
        <f t="shared" si="161"/>
        <v>0</v>
      </c>
      <c r="L146" s="26">
        <f t="shared" si="161"/>
        <v>0</v>
      </c>
      <c r="M146" s="26">
        <f t="shared" ref="M146" si="162">M147+M151</f>
        <v>0</v>
      </c>
      <c r="N146" s="26">
        <f t="shared" si="161"/>
        <v>0</v>
      </c>
      <c r="O146" s="32" t="s">
        <v>156</v>
      </c>
      <c r="P146" s="32" t="s">
        <v>24</v>
      </c>
      <c r="Q146" s="32">
        <v>1</v>
      </c>
      <c r="R146" s="32" t="s">
        <v>125</v>
      </c>
      <c r="S146" s="32" t="s">
        <v>125</v>
      </c>
      <c r="T146" s="32">
        <v>1</v>
      </c>
      <c r="U146" s="32" t="s">
        <v>62</v>
      </c>
      <c r="V146" s="32" t="s">
        <v>62</v>
      </c>
      <c r="W146" s="29" t="s">
        <v>62</v>
      </c>
      <c r="X146" s="32" t="s">
        <v>62</v>
      </c>
      <c r="Y146" s="20"/>
    </row>
    <row r="147" spans="1:26" ht="26.25" customHeight="1">
      <c r="A147" s="33"/>
      <c r="B147" s="35"/>
      <c r="C147" s="34"/>
      <c r="D147" s="35"/>
      <c r="E147" s="35"/>
      <c r="F147" s="11" t="s">
        <v>32</v>
      </c>
      <c r="G147" s="12">
        <f>G148+G149+G150</f>
        <v>12500</v>
      </c>
      <c r="H147" s="12">
        <f t="shared" ref="H147:N147" si="163">H148+H149+H150</f>
        <v>0</v>
      </c>
      <c r="I147" s="12">
        <f t="shared" si="163"/>
        <v>0</v>
      </c>
      <c r="J147" s="26">
        <f t="shared" si="163"/>
        <v>12500</v>
      </c>
      <c r="K147" s="26">
        <f t="shared" si="163"/>
        <v>0</v>
      </c>
      <c r="L147" s="26">
        <f t="shared" si="163"/>
        <v>0</v>
      </c>
      <c r="M147" s="26">
        <f t="shared" ref="M147" si="164">M148+M149+M150</f>
        <v>0</v>
      </c>
      <c r="N147" s="26">
        <f t="shared" si="163"/>
        <v>0</v>
      </c>
      <c r="O147" s="32"/>
      <c r="P147" s="32"/>
      <c r="Q147" s="32"/>
      <c r="R147" s="32"/>
      <c r="S147" s="32"/>
      <c r="T147" s="32"/>
      <c r="U147" s="32"/>
      <c r="V147" s="32"/>
      <c r="W147" s="30"/>
      <c r="X147" s="32"/>
      <c r="Y147" s="20"/>
    </row>
    <row r="148" spans="1:26" ht="43.5" customHeight="1">
      <c r="A148" s="33"/>
      <c r="B148" s="35"/>
      <c r="C148" s="34"/>
      <c r="D148" s="35"/>
      <c r="E148" s="35"/>
      <c r="F148" s="13" t="s">
        <v>33</v>
      </c>
      <c r="G148" s="12">
        <f>H148+I148+J148+K148+L148+N148+M148</f>
        <v>12500</v>
      </c>
      <c r="H148" s="12">
        <v>0</v>
      </c>
      <c r="I148" s="12">
        <v>0</v>
      </c>
      <c r="J148" s="26">
        <v>12500</v>
      </c>
      <c r="K148" s="26">
        <v>0</v>
      </c>
      <c r="L148" s="26">
        <v>0</v>
      </c>
      <c r="M148" s="26">
        <v>0</v>
      </c>
      <c r="N148" s="26">
        <v>0</v>
      </c>
      <c r="O148" s="32"/>
      <c r="P148" s="32"/>
      <c r="Q148" s="32"/>
      <c r="R148" s="32"/>
      <c r="S148" s="32"/>
      <c r="T148" s="32"/>
      <c r="U148" s="32"/>
      <c r="V148" s="32"/>
      <c r="W148" s="30"/>
      <c r="X148" s="32"/>
      <c r="Y148" s="20"/>
    </row>
    <row r="149" spans="1:26" ht="33" customHeight="1">
      <c r="A149" s="33"/>
      <c r="B149" s="35"/>
      <c r="C149" s="34"/>
      <c r="D149" s="35"/>
      <c r="E149" s="35"/>
      <c r="F149" s="11" t="s">
        <v>36</v>
      </c>
      <c r="G149" s="12">
        <f t="shared" ref="G149:G151" si="165">H149+I149+J149+K149+L149+N149+M149</f>
        <v>0</v>
      </c>
      <c r="H149" s="12">
        <v>0</v>
      </c>
      <c r="I149" s="12">
        <v>0</v>
      </c>
      <c r="J149" s="26">
        <v>0</v>
      </c>
      <c r="K149" s="26">
        <v>0</v>
      </c>
      <c r="L149" s="26">
        <v>0</v>
      </c>
      <c r="M149" s="26">
        <v>0</v>
      </c>
      <c r="N149" s="26">
        <v>0</v>
      </c>
      <c r="O149" s="32"/>
      <c r="P149" s="32"/>
      <c r="Q149" s="32"/>
      <c r="R149" s="32"/>
      <c r="S149" s="32"/>
      <c r="T149" s="32"/>
      <c r="U149" s="32"/>
      <c r="V149" s="32"/>
      <c r="W149" s="30"/>
      <c r="X149" s="32"/>
      <c r="Y149" s="20"/>
    </row>
    <row r="150" spans="1:26" ht="27.75" customHeight="1">
      <c r="A150" s="33"/>
      <c r="B150" s="35"/>
      <c r="C150" s="34"/>
      <c r="D150" s="35"/>
      <c r="E150" s="35"/>
      <c r="F150" s="11" t="s">
        <v>34</v>
      </c>
      <c r="G150" s="12">
        <f t="shared" si="165"/>
        <v>0</v>
      </c>
      <c r="H150" s="12">
        <v>0</v>
      </c>
      <c r="I150" s="12">
        <v>0</v>
      </c>
      <c r="J150" s="26">
        <v>0</v>
      </c>
      <c r="K150" s="26">
        <v>0</v>
      </c>
      <c r="L150" s="26">
        <v>0</v>
      </c>
      <c r="M150" s="26">
        <v>0</v>
      </c>
      <c r="N150" s="26">
        <v>0</v>
      </c>
      <c r="O150" s="32"/>
      <c r="P150" s="32"/>
      <c r="Q150" s="32"/>
      <c r="R150" s="32"/>
      <c r="S150" s="32"/>
      <c r="T150" s="32"/>
      <c r="U150" s="32"/>
      <c r="V150" s="32"/>
      <c r="W150" s="30"/>
      <c r="X150" s="32"/>
      <c r="Y150" s="20"/>
    </row>
    <row r="151" spans="1:26" ht="59.25" customHeight="1">
      <c r="A151" s="33"/>
      <c r="B151" s="35"/>
      <c r="C151" s="34"/>
      <c r="D151" s="35"/>
      <c r="E151" s="35"/>
      <c r="F151" s="11" t="s">
        <v>35</v>
      </c>
      <c r="G151" s="12">
        <f t="shared" si="165"/>
        <v>0</v>
      </c>
      <c r="H151" s="12">
        <v>0</v>
      </c>
      <c r="I151" s="12">
        <v>0</v>
      </c>
      <c r="J151" s="26">
        <v>0</v>
      </c>
      <c r="K151" s="26">
        <v>0</v>
      </c>
      <c r="L151" s="26">
        <v>0</v>
      </c>
      <c r="M151" s="26">
        <v>0</v>
      </c>
      <c r="N151" s="26">
        <v>0</v>
      </c>
      <c r="O151" s="32"/>
      <c r="P151" s="32"/>
      <c r="Q151" s="32"/>
      <c r="R151" s="32"/>
      <c r="S151" s="32"/>
      <c r="T151" s="32"/>
      <c r="U151" s="32"/>
      <c r="V151" s="32"/>
      <c r="W151" s="31"/>
      <c r="X151" s="32"/>
      <c r="Y151" s="20"/>
    </row>
    <row r="152" spans="1:26" ht="24.75" customHeight="1">
      <c r="A152" s="33" t="s">
        <v>153</v>
      </c>
      <c r="B152" s="35" t="s">
        <v>155</v>
      </c>
      <c r="C152" s="34">
        <v>44977</v>
      </c>
      <c r="D152" s="34">
        <v>46752</v>
      </c>
      <c r="E152" s="35" t="s">
        <v>128</v>
      </c>
      <c r="F152" s="11" t="s">
        <v>31</v>
      </c>
      <c r="G152" s="12">
        <f>G153+G157</f>
        <v>0</v>
      </c>
      <c r="H152" s="12">
        <f t="shared" ref="H152:N152" si="166">H153+H157</f>
        <v>0</v>
      </c>
      <c r="I152" s="12">
        <f t="shared" si="166"/>
        <v>0</v>
      </c>
      <c r="J152" s="26">
        <f t="shared" si="166"/>
        <v>0</v>
      </c>
      <c r="K152" s="26">
        <f t="shared" si="166"/>
        <v>0</v>
      </c>
      <c r="L152" s="26">
        <f t="shared" si="166"/>
        <v>0</v>
      </c>
      <c r="M152" s="26">
        <f t="shared" ref="M152" si="167">M153+M157</f>
        <v>0</v>
      </c>
      <c r="N152" s="26">
        <f t="shared" si="166"/>
        <v>0</v>
      </c>
      <c r="O152" s="32" t="s">
        <v>157</v>
      </c>
      <c r="P152" s="32" t="s">
        <v>24</v>
      </c>
      <c r="Q152" s="32">
        <v>1</v>
      </c>
      <c r="R152" s="32" t="s">
        <v>125</v>
      </c>
      <c r="S152" s="32" t="s">
        <v>125</v>
      </c>
      <c r="T152" s="32">
        <v>1</v>
      </c>
      <c r="U152" s="32" t="s">
        <v>62</v>
      </c>
      <c r="V152" s="32" t="s">
        <v>62</v>
      </c>
      <c r="W152" s="29" t="s">
        <v>62</v>
      </c>
      <c r="X152" s="32" t="s">
        <v>62</v>
      </c>
      <c r="Y152" s="20"/>
    </row>
    <row r="153" spans="1:26" ht="26.25" customHeight="1">
      <c r="A153" s="33"/>
      <c r="B153" s="35"/>
      <c r="C153" s="34"/>
      <c r="D153" s="35"/>
      <c r="E153" s="35"/>
      <c r="F153" s="11" t="s">
        <v>32</v>
      </c>
      <c r="G153" s="12">
        <f>G154+G155+G156</f>
        <v>0</v>
      </c>
      <c r="H153" s="12">
        <f t="shared" ref="H153:N153" si="168">H154+H155+H156</f>
        <v>0</v>
      </c>
      <c r="I153" s="12">
        <f t="shared" si="168"/>
        <v>0</v>
      </c>
      <c r="J153" s="26">
        <f t="shared" si="168"/>
        <v>0</v>
      </c>
      <c r="K153" s="26">
        <f t="shared" si="168"/>
        <v>0</v>
      </c>
      <c r="L153" s="26">
        <f t="shared" si="168"/>
        <v>0</v>
      </c>
      <c r="M153" s="26">
        <f t="shared" ref="M153" si="169">M154+M155+M156</f>
        <v>0</v>
      </c>
      <c r="N153" s="26">
        <f t="shared" si="168"/>
        <v>0</v>
      </c>
      <c r="O153" s="32"/>
      <c r="P153" s="32"/>
      <c r="Q153" s="32"/>
      <c r="R153" s="32"/>
      <c r="S153" s="32"/>
      <c r="T153" s="32"/>
      <c r="U153" s="32"/>
      <c r="V153" s="32"/>
      <c r="W153" s="30"/>
      <c r="X153" s="32"/>
      <c r="Y153" s="20"/>
    </row>
    <row r="154" spans="1:26" ht="43.5" customHeight="1">
      <c r="A154" s="33"/>
      <c r="B154" s="35"/>
      <c r="C154" s="34"/>
      <c r="D154" s="35"/>
      <c r="E154" s="35"/>
      <c r="F154" s="13" t="s">
        <v>33</v>
      </c>
      <c r="G154" s="12">
        <f>H154+I154+J154+K154+L154+N154+M154</f>
        <v>0</v>
      </c>
      <c r="H154" s="12">
        <v>0</v>
      </c>
      <c r="I154" s="12">
        <v>0</v>
      </c>
      <c r="J154" s="26">
        <v>0</v>
      </c>
      <c r="K154" s="26">
        <v>0</v>
      </c>
      <c r="L154" s="26">
        <v>0</v>
      </c>
      <c r="M154" s="26">
        <v>0</v>
      </c>
      <c r="N154" s="26">
        <v>0</v>
      </c>
      <c r="O154" s="32"/>
      <c r="P154" s="32"/>
      <c r="Q154" s="32"/>
      <c r="R154" s="32"/>
      <c r="S154" s="32"/>
      <c r="T154" s="32"/>
      <c r="U154" s="32"/>
      <c r="V154" s="32"/>
      <c r="W154" s="30"/>
      <c r="X154" s="32"/>
      <c r="Y154" s="20"/>
      <c r="Z154"/>
    </row>
    <row r="155" spans="1:26" ht="33" customHeight="1">
      <c r="A155" s="33"/>
      <c r="B155" s="35"/>
      <c r="C155" s="34"/>
      <c r="D155" s="35"/>
      <c r="E155" s="35"/>
      <c r="F155" s="11" t="s">
        <v>36</v>
      </c>
      <c r="G155" s="12">
        <f t="shared" ref="G155:G157" si="170">H155+I155+J155+K155+L155+N155+M155</f>
        <v>0</v>
      </c>
      <c r="H155" s="12">
        <v>0</v>
      </c>
      <c r="I155" s="12">
        <v>0</v>
      </c>
      <c r="J155" s="26">
        <v>0</v>
      </c>
      <c r="K155" s="26">
        <v>0</v>
      </c>
      <c r="L155" s="26">
        <v>0</v>
      </c>
      <c r="M155" s="26">
        <v>0</v>
      </c>
      <c r="N155" s="26">
        <v>0</v>
      </c>
      <c r="O155" s="32"/>
      <c r="P155" s="32"/>
      <c r="Q155" s="32"/>
      <c r="R155" s="32"/>
      <c r="S155" s="32"/>
      <c r="T155" s="32"/>
      <c r="U155" s="32"/>
      <c r="V155" s="32"/>
      <c r="W155" s="30"/>
      <c r="X155" s="32"/>
      <c r="Y155" s="20"/>
    </row>
    <row r="156" spans="1:26" ht="27.75" customHeight="1">
      <c r="A156" s="33"/>
      <c r="B156" s="35"/>
      <c r="C156" s="34"/>
      <c r="D156" s="35"/>
      <c r="E156" s="35"/>
      <c r="F156" s="11" t="s">
        <v>34</v>
      </c>
      <c r="G156" s="12">
        <f t="shared" si="170"/>
        <v>0</v>
      </c>
      <c r="H156" s="12">
        <v>0</v>
      </c>
      <c r="I156" s="12">
        <v>0</v>
      </c>
      <c r="J156" s="26">
        <v>0</v>
      </c>
      <c r="K156" s="26">
        <v>0</v>
      </c>
      <c r="L156" s="26">
        <v>0</v>
      </c>
      <c r="M156" s="26">
        <v>0</v>
      </c>
      <c r="N156" s="26">
        <v>0</v>
      </c>
      <c r="O156" s="32"/>
      <c r="P156" s="32"/>
      <c r="Q156" s="32"/>
      <c r="R156" s="32"/>
      <c r="S156" s="32"/>
      <c r="T156" s="32"/>
      <c r="U156" s="32"/>
      <c r="V156" s="32"/>
      <c r="W156" s="30"/>
      <c r="X156" s="32"/>
      <c r="Y156" s="20"/>
    </row>
    <row r="157" spans="1:26" ht="59.25" customHeight="1">
      <c r="A157" s="33"/>
      <c r="B157" s="35"/>
      <c r="C157" s="34"/>
      <c r="D157" s="35"/>
      <c r="E157" s="35"/>
      <c r="F157" s="11" t="s">
        <v>35</v>
      </c>
      <c r="G157" s="12">
        <f t="shared" si="170"/>
        <v>0</v>
      </c>
      <c r="H157" s="12">
        <v>0</v>
      </c>
      <c r="I157" s="12">
        <v>0</v>
      </c>
      <c r="J157" s="26">
        <v>0</v>
      </c>
      <c r="K157" s="26">
        <v>0</v>
      </c>
      <c r="L157" s="26">
        <v>0</v>
      </c>
      <c r="M157" s="26">
        <v>0</v>
      </c>
      <c r="N157" s="26">
        <v>0</v>
      </c>
      <c r="O157" s="32"/>
      <c r="P157" s="32"/>
      <c r="Q157" s="32"/>
      <c r="R157" s="32"/>
      <c r="S157" s="32"/>
      <c r="T157" s="32"/>
      <c r="U157" s="32"/>
      <c r="V157" s="32"/>
      <c r="W157" s="31"/>
      <c r="X157" s="32"/>
      <c r="Y157" s="20"/>
    </row>
    <row r="158" spans="1:26" ht="28.5" customHeight="1">
      <c r="A158" s="33" t="s">
        <v>51</v>
      </c>
      <c r="B158" s="34" t="s">
        <v>74</v>
      </c>
      <c r="C158" s="34"/>
      <c r="D158" s="34"/>
      <c r="E158" s="34"/>
      <c r="F158" s="11" t="s">
        <v>31</v>
      </c>
      <c r="G158" s="12">
        <f>G164</f>
        <v>6403466.8899999987</v>
      </c>
      <c r="H158" s="12">
        <f t="shared" ref="H158:N158" si="171">H164</f>
        <v>417205.38</v>
      </c>
      <c r="I158" s="12">
        <f t="shared" si="171"/>
        <v>862311.1</v>
      </c>
      <c r="J158" s="26">
        <f t="shared" si="171"/>
        <v>869421.06</v>
      </c>
      <c r="K158" s="26">
        <f t="shared" si="171"/>
        <v>1063587.43</v>
      </c>
      <c r="L158" s="26">
        <f t="shared" si="171"/>
        <v>1063587.43</v>
      </c>
      <c r="M158" s="26">
        <f t="shared" ref="M158" si="172">M164</f>
        <v>1063587.43</v>
      </c>
      <c r="N158" s="26">
        <f t="shared" si="171"/>
        <v>1063767.06</v>
      </c>
      <c r="O158" s="32" t="s">
        <v>14</v>
      </c>
      <c r="P158" s="32" t="s">
        <v>14</v>
      </c>
      <c r="Q158" s="32" t="s">
        <v>14</v>
      </c>
      <c r="R158" s="32" t="s">
        <v>14</v>
      </c>
      <c r="S158" s="32" t="s">
        <v>14</v>
      </c>
      <c r="T158" s="32" t="s">
        <v>14</v>
      </c>
      <c r="U158" s="32" t="s">
        <v>14</v>
      </c>
      <c r="V158" s="32" t="s">
        <v>14</v>
      </c>
      <c r="W158" s="32" t="s">
        <v>14</v>
      </c>
      <c r="X158" s="32" t="s">
        <v>14</v>
      </c>
      <c r="Y158" s="20"/>
    </row>
    <row r="159" spans="1:26" ht="27.75" customHeight="1">
      <c r="A159" s="33"/>
      <c r="B159" s="34"/>
      <c r="C159" s="34"/>
      <c r="D159" s="34"/>
      <c r="E159" s="34"/>
      <c r="F159" s="11" t="s">
        <v>32</v>
      </c>
      <c r="G159" s="12">
        <f t="shared" ref="G159:N159" si="173">G165</f>
        <v>6403466.8899999987</v>
      </c>
      <c r="H159" s="12">
        <f t="shared" si="173"/>
        <v>417205.38</v>
      </c>
      <c r="I159" s="12">
        <f t="shared" si="173"/>
        <v>862311.1</v>
      </c>
      <c r="J159" s="26">
        <f t="shared" si="173"/>
        <v>869421.06</v>
      </c>
      <c r="K159" s="26">
        <f t="shared" si="173"/>
        <v>1063587.43</v>
      </c>
      <c r="L159" s="26">
        <f t="shared" si="173"/>
        <v>1063587.43</v>
      </c>
      <c r="M159" s="26">
        <f t="shared" ref="M159" si="174">M165</f>
        <v>1063587.43</v>
      </c>
      <c r="N159" s="26">
        <f t="shared" si="173"/>
        <v>1063767.06</v>
      </c>
      <c r="O159" s="32"/>
      <c r="P159" s="32"/>
      <c r="Q159" s="32"/>
      <c r="R159" s="32"/>
      <c r="S159" s="32"/>
      <c r="T159" s="32"/>
      <c r="U159" s="32"/>
      <c r="V159" s="32"/>
      <c r="W159" s="32"/>
      <c r="X159" s="32"/>
      <c r="Y159" s="20"/>
    </row>
    <row r="160" spans="1:26" ht="61.5" customHeight="1">
      <c r="A160" s="33"/>
      <c r="B160" s="34"/>
      <c r="C160" s="34"/>
      <c r="D160" s="34"/>
      <c r="E160" s="34"/>
      <c r="F160" s="13" t="s">
        <v>33</v>
      </c>
      <c r="G160" s="12">
        <f t="shared" ref="G160:N160" si="175">G166</f>
        <v>0</v>
      </c>
      <c r="H160" s="12">
        <f t="shared" si="175"/>
        <v>0</v>
      </c>
      <c r="I160" s="12">
        <f t="shared" si="175"/>
        <v>0</v>
      </c>
      <c r="J160" s="26">
        <f t="shared" si="175"/>
        <v>0</v>
      </c>
      <c r="K160" s="26">
        <f t="shared" si="175"/>
        <v>0</v>
      </c>
      <c r="L160" s="26">
        <f t="shared" si="175"/>
        <v>0</v>
      </c>
      <c r="M160" s="26">
        <f t="shared" ref="M160" si="176">M166</f>
        <v>0</v>
      </c>
      <c r="N160" s="26">
        <f t="shared" si="175"/>
        <v>0</v>
      </c>
      <c r="O160" s="32"/>
      <c r="P160" s="32"/>
      <c r="Q160" s="32"/>
      <c r="R160" s="32"/>
      <c r="S160" s="32"/>
      <c r="T160" s="32"/>
      <c r="U160" s="32"/>
      <c r="V160" s="32"/>
      <c r="W160" s="32"/>
      <c r="X160" s="32"/>
      <c r="Y160" s="20"/>
    </row>
    <row r="161" spans="1:25" ht="30.75" customHeight="1">
      <c r="A161" s="33"/>
      <c r="B161" s="34"/>
      <c r="C161" s="34"/>
      <c r="D161" s="34"/>
      <c r="E161" s="34"/>
      <c r="F161" s="11" t="s">
        <v>36</v>
      </c>
      <c r="G161" s="12">
        <f t="shared" ref="G161:N161" si="177">G167</f>
        <v>6403466.8899999987</v>
      </c>
      <c r="H161" s="12">
        <f t="shared" si="177"/>
        <v>417205.38</v>
      </c>
      <c r="I161" s="12">
        <f t="shared" si="177"/>
        <v>862311.1</v>
      </c>
      <c r="J161" s="26">
        <f t="shared" si="177"/>
        <v>869421.06</v>
      </c>
      <c r="K161" s="26">
        <f t="shared" si="177"/>
        <v>1063587.43</v>
      </c>
      <c r="L161" s="26">
        <f t="shared" si="177"/>
        <v>1063587.43</v>
      </c>
      <c r="M161" s="26">
        <f t="shared" ref="M161" si="178">M167</f>
        <v>1063587.43</v>
      </c>
      <c r="N161" s="26">
        <f t="shared" si="177"/>
        <v>1063767.06</v>
      </c>
      <c r="O161" s="32"/>
      <c r="P161" s="32"/>
      <c r="Q161" s="32"/>
      <c r="R161" s="32"/>
      <c r="S161" s="32"/>
      <c r="T161" s="32"/>
      <c r="U161" s="32"/>
      <c r="V161" s="32"/>
      <c r="W161" s="32"/>
      <c r="X161" s="32"/>
      <c r="Y161" s="20"/>
    </row>
    <row r="162" spans="1:25" ht="32.25" customHeight="1">
      <c r="A162" s="33"/>
      <c r="B162" s="34"/>
      <c r="C162" s="34"/>
      <c r="D162" s="34"/>
      <c r="E162" s="34"/>
      <c r="F162" s="11" t="s">
        <v>34</v>
      </c>
      <c r="G162" s="12">
        <f t="shared" ref="G162:N162" si="179">G168</f>
        <v>0</v>
      </c>
      <c r="H162" s="12">
        <f t="shared" si="179"/>
        <v>0</v>
      </c>
      <c r="I162" s="12">
        <f t="shared" si="179"/>
        <v>0</v>
      </c>
      <c r="J162" s="26">
        <f t="shared" si="179"/>
        <v>0</v>
      </c>
      <c r="K162" s="26">
        <f t="shared" si="179"/>
        <v>0</v>
      </c>
      <c r="L162" s="26">
        <f t="shared" si="179"/>
        <v>0</v>
      </c>
      <c r="M162" s="26">
        <f t="shared" ref="M162" si="180">M168</f>
        <v>0</v>
      </c>
      <c r="N162" s="26">
        <f t="shared" si="179"/>
        <v>0</v>
      </c>
      <c r="O162" s="32"/>
      <c r="P162" s="32"/>
      <c r="Q162" s="32"/>
      <c r="R162" s="32"/>
      <c r="S162" s="32"/>
      <c r="T162" s="32"/>
      <c r="U162" s="32"/>
      <c r="V162" s="32"/>
      <c r="W162" s="32"/>
      <c r="X162" s="32"/>
      <c r="Y162" s="20"/>
    </row>
    <row r="163" spans="1:25" ht="51.75" customHeight="1">
      <c r="A163" s="33"/>
      <c r="B163" s="34"/>
      <c r="C163" s="34"/>
      <c r="D163" s="34"/>
      <c r="E163" s="34"/>
      <c r="F163" s="11" t="s">
        <v>35</v>
      </c>
      <c r="G163" s="12">
        <f t="shared" ref="G163:N163" si="181">G169</f>
        <v>0</v>
      </c>
      <c r="H163" s="12">
        <f t="shared" si="181"/>
        <v>0</v>
      </c>
      <c r="I163" s="12">
        <f t="shared" si="181"/>
        <v>0</v>
      </c>
      <c r="J163" s="26">
        <f t="shared" si="181"/>
        <v>0</v>
      </c>
      <c r="K163" s="26">
        <f t="shared" si="181"/>
        <v>0</v>
      </c>
      <c r="L163" s="26">
        <f t="shared" si="181"/>
        <v>0</v>
      </c>
      <c r="M163" s="26">
        <f t="shared" ref="M163" si="182">M169</f>
        <v>0</v>
      </c>
      <c r="N163" s="26">
        <f t="shared" si="181"/>
        <v>0</v>
      </c>
      <c r="O163" s="32"/>
      <c r="P163" s="32"/>
      <c r="Q163" s="32"/>
      <c r="R163" s="32"/>
      <c r="S163" s="32"/>
      <c r="T163" s="32"/>
      <c r="U163" s="32"/>
      <c r="V163" s="32"/>
      <c r="W163" s="32"/>
      <c r="X163" s="32"/>
      <c r="Y163" s="20"/>
    </row>
    <row r="164" spans="1:25" ht="24.75" customHeight="1">
      <c r="A164" s="33" t="s">
        <v>57</v>
      </c>
      <c r="B164" s="34" t="s">
        <v>60</v>
      </c>
      <c r="C164" s="34">
        <v>44197</v>
      </c>
      <c r="D164" s="34">
        <v>46752</v>
      </c>
      <c r="E164" s="35" t="s">
        <v>64</v>
      </c>
      <c r="F164" s="11" t="s">
        <v>31</v>
      </c>
      <c r="G164" s="12">
        <f>G170</f>
        <v>6403466.8899999987</v>
      </c>
      <c r="H164" s="12">
        <f t="shared" ref="H164:N164" si="183">H170</f>
        <v>417205.38</v>
      </c>
      <c r="I164" s="12">
        <f t="shared" si="183"/>
        <v>862311.1</v>
      </c>
      <c r="J164" s="26">
        <f t="shared" si="183"/>
        <v>869421.06</v>
      </c>
      <c r="K164" s="26">
        <f t="shared" si="183"/>
        <v>1063587.43</v>
      </c>
      <c r="L164" s="26">
        <f t="shared" si="183"/>
        <v>1063587.43</v>
      </c>
      <c r="M164" s="26">
        <f t="shared" ref="M164" si="184">M170</f>
        <v>1063587.43</v>
      </c>
      <c r="N164" s="26">
        <f t="shared" si="183"/>
        <v>1063767.06</v>
      </c>
      <c r="O164" s="32" t="s">
        <v>14</v>
      </c>
      <c r="P164" s="32" t="s">
        <v>14</v>
      </c>
      <c r="Q164" s="32" t="s">
        <v>14</v>
      </c>
      <c r="R164" s="32" t="s">
        <v>14</v>
      </c>
      <c r="S164" s="32" t="s">
        <v>14</v>
      </c>
      <c r="T164" s="32" t="s">
        <v>14</v>
      </c>
      <c r="U164" s="32" t="s">
        <v>14</v>
      </c>
      <c r="V164" s="32" t="s">
        <v>14</v>
      </c>
      <c r="W164" s="32" t="s">
        <v>14</v>
      </c>
      <c r="X164" s="32" t="s">
        <v>14</v>
      </c>
      <c r="Y164" s="20"/>
    </row>
    <row r="165" spans="1:25" ht="28.5" customHeight="1">
      <c r="A165" s="33"/>
      <c r="B165" s="34"/>
      <c r="C165" s="34"/>
      <c r="D165" s="35"/>
      <c r="E165" s="35"/>
      <c r="F165" s="11" t="s">
        <v>32</v>
      </c>
      <c r="G165" s="12">
        <f t="shared" ref="G165:N165" si="185">G171</f>
        <v>6403466.8899999987</v>
      </c>
      <c r="H165" s="12">
        <f t="shared" si="185"/>
        <v>417205.38</v>
      </c>
      <c r="I165" s="12">
        <f t="shared" si="185"/>
        <v>862311.1</v>
      </c>
      <c r="J165" s="26">
        <f t="shared" si="185"/>
        <v>869421.06</v>
      </c>
      <c r="K165" s="26">
        <f t="shared" si="185"/>
        <v>1063587.43</v>
      </c>
      <c r="L165" s="26">
        <f t="shared" si="185"/>
        <v>1063587.43</v>
      </c>
      <c r="M165" s="26">
        <f t="shared" ref="M165" si="186">M171</f>
        <v>1063587.43</v>
      </c>
      <c r="N165" s="26">
        <f t="shared" si="185"/>
        <v>1063767.06</v>
      </c>
      <c r="O165" s="32"/>
      <c r="P165" s="32"/>
      <c r="Q165" s="32"/>
      <c r="R165" s="32"/>
      <c r="S165" s="32"/>
      <c r="T165" s="32"/>
      <c r="U165" s="32"/>
      <c r="V165" s="32"/>
      <c r="W165" s="32"/>
      <c r="X165" s="32"/>
      <c r="Y165" s="20"/>
    </row>
    <row r="166" spans="1:25" ht="58.5" customHeight="1">
      <c r="A166" s="33"/>
      <c r="B166" s="34"/>
      <c r="C166" s="34"/>
      <c r="D166" s="35"/>
      <c r="E166" s="35"/>
      <c r="F166" s="13" t="s">
        <v>33</v>
      </c>
      <c r="G166" s="12">
        <f t="shared" ref="G166:N166" si="187">G172</f>
        <v>0</v>
      </c>
      <c r="H166" s="12">
        <f t="shared" si="187"/>
        <v>0</v>
      </c>
      <c r="I166" s="12">
        <f t="shared" si="187"/>
        <v>0</v>
      </c>
      <c r="J166" s="26">
        <f t="shared" si="187"/>
        <v>0</v>
      </c>
      <c r="K166" s="26">
        <f t="shared" si="187"/>
        <v>0</v>
      </c>
      <c r="L166" s="26">
        <f t="shared" si="187"/>
        <v>0</v>
      </c>
      <c r="M166" s="26">
        <f t="shared" ref="M166" si="188">M172</f>
        <v>0</v>
      </c>
      <c r="N166" s="26">
        <f t="shared" si="187"/>
        <v>0</v>
      </c>
      <c r="O166" s="32"/>
      <c r="P166" s="32"/>
      <c r="Q166" s="32"/>
      <c r="R166" s="32"/>
      <c r="S166" s="32"/>
      <c r="T166" s="32"/>
      <c r="U166" s="32"/>
      <c r="V166" s="32"/>
      <c r="W166" s="32"/>
      <c r="X166" s="32"/>
      <c r="Y166" s="20"/>
    </row>
    <row r="167" spans="1:25" ht="27" customHeight="1">
      <c r="A167" s="33"/>
      <c r="B167" s="34"/>
      <c r="C167" s="34"/>
      <c r="D167" s="35"/>
      <c r="E167" s="35"/>
      <c r="F167" s="11" t="s">
        <v>36</v>
      </c>
      <c r="G167" s="12">
        <f t="shared" ref="G167:N167" si="189">G173</f>
        <v>6403466.8899999987</v>
      </c>
      <c r="H167" s="12">
        <f t="shared" si="189"/>
        <v>417205.38</v>
      </c>
      <c r="I167" s="12">
        <f t="shared" si="189"/>
        <v>862311.1</v>
      </c>
      <c r="J167" s="26">
        <f t="shared" si="189"/>
        <v>869421.06</v>
      </c>
      <c r="K167" s="26">
        <f t="shared" si="189"/>
        <v>1063587.43</v>
      </c>
      <c r="L167" s="26">
        <f t="shared" si="189"/>
        <v>1063587.43</v>
      </c>
      <c r="M167" s="26">
        <f t="shared" ref="M167" si="190">M173</f>
        <v>1063587.43</v>
      </c>
      <c r="N167" s="26">
        <f t="shared" si="189"/>
        <v>1063767.06</v>
      </c>
      <c r="O167" s="32"/>
      <c r="P167" s="32"/>
      <c r="Q167" s="32"/>
      <c r="R167" s="32"/>
      <c r="S167" s="32"/>
      <c r="T167" s="32"/>
      <c r="U167" s="32"/>
      <c r="V167" s="32"/>
      <c r="W167" s="32"/>
      <c r="X167" s="32"/>
      <c r="Y167" s="20"/>
    </row>
    <row r="168" spans="1:25" ht="28.5" customHeight="1">
      <c r="A168" s="33"/>
      <c r="B168" s="34"/>
      <c r="C168" s="34"/>
      <c r="D168" s="35"/>
      <c r="E168" s="35"/>
      <c r="F168" s="11" t="s">
        <v>34</v>
      </c>
      <c r="G168" s="12">
        <f t="shared" ref="G168:N168" si="191">G174</f>
        <v>0</v>
      </c>
      <c r="H168" s="12">
        <f t="shared" si="191"/>
        <v>0</v>
      </c>
      <c r="I168" s="12">
        <f t="shared" si="191"/>
        <v>0</v>
      </c>
      <c r="J168" s="26">
        <f t="shared" si="191"/>
        <v>0</v>
      </c>
      <c r="K168" s="26">
        <f t="shared" si="191"/>
        <v>0</v>
      </c>
      <c r="L168" s="26">
        <f t="shared" si="191"/>
        <v>0</v>
      </c>
      <c r="M168" s="26">
        <f t="shared" ref="M168" si="192">M174</f>
        <v>0</v>
      </c>
      <c r="N168" s="26">
        <f t="shared" si="191"/>
        <v>0</v>
      </c>
      <c r="O168" s="32"/>
      <c r="P168" s="32"/>
      <c r="Q168" s="32"/>
      <c r="R168" s="32"/>
      <c r="S168" s="32"/>
      <c r="T168" s="32"/>
      <c r="U168" s="32"/>
      <c r="V168" s="32"/>
      <c r="W168" s="32"/>
      <c r="X168" s="32"/>
      <c r="Y168" s="20"/>
    </row>
    <row r="169" spans="1:25" ht="51.75" customHeight="1">
      <c r="A169" s="33"/>
      <c r="B169" s="34"/>
      <c r="C169" s="34"/>
      <c r="D169" s="35"/>
      <c r="E169" s="35"/>
      <c r="F169" s="11" t="s">
        <v>35</v>
      </c>
      <c r="G169" s="12">
        <f t="shared" ref="G169:N169" si="193">G175</f>
        <v>0</v>
      </c>
      <c r="H169" s="12">
        <f t="shared" si="193"/>
        <v>0</v>
      </c>
      <c r="I169" s="12">
        <f t="shared" si="193"/>
        <v>0</v>
      </c>
      <c r="J169" s="26">
        <f t="shared" si="193"/>
        <v>0</v>
      </c>
      <c r="K169" s="26">
        <f t="shared" si="193"/>
        <v>0</v>
      </c>
      <c r="L169" s="26">
        <f t="shared" si="193"/>
        <v>0</v>
      </c>
      <c r="M169" s="26">
        <f t="shared" ref="M169" si="194">M175</f>
        <v>0</v>
      </c>
      <c r="N169" s="26">
        <f t="shared" si="193"/>
        <v>0</v>
      </c>
      <c r="O169" s="32"/>
      <c r="P169" s="32"/>
      <c r="Q169" s="32"/>
      <c r="R169" s="32"/>
      <c r="S169" s="32"/>
      <c r="T169" s="32"/>
      <c r="U169" s="32"/>
      <c r="V169" s="32"/>
      <c r="W169" s="32"/>
      <c r="X169" s="32"/>
      <c r="Y169" s="20"/>
    </row>
    <row r="170" spans="1:25" ht="25.5" customHeight="1">
      <c r="A170" s="33" t="s">
        <v>58</v>
      </c>
      <c r="B170" s="35" t="s">
        <v>129</v>
      </c>
      <c r="C170" s="34">
        <v>44197</v>
      </c>
      <c r="D170" s="34">
        <v>46752</v>
      </c>
      <c r="E170" s="35" t="s">
        <v>64</v>
      </c>
      <c r="F170" s="11" t="s">
        <v>31</v>
      </c>
      <c r="G170" s="12">
        <f>G171+G175</f>
        <v>6403466.8899999987</v>
      </c>
      <c r="H170" s="12">
        <f t="shared" ref="H170:N170" si="195">H171+H175</f>
        <v>417205.38</v>
      </c>
      <c r="I170" s="12">
        <f t="shared" si="195"/>
        <v>862311.1</v>
      </c>
      <c r="J170" s="26">
        <f t="shared" si="195"/>
        <v>869421.06</v>
      </c>
      <c r="K170" s="26">
        <f t="shared" si="195"/>
        <v>1063587.43</v>
      </c>
      <c r="L170" s="26">
        <f t="shared" si="195"/>
        <v>1063587.43</v>
      </c>
      <c r="M170" s="26">
        <f t="shared" ref="M170" si="196">M171+M175</f>
        <v>1063587.43</v>
      </c>
      <c r="N170" s="26">
        <f t="shared" si="195"/>
        <v>1063767.06</v>
      </c>
      <c r="O170" s="32" t="s">
        <v>69</v>
      </c>
      <c r="P170" s="32" t="s">
        <v>24</v>
      </c>
      <c r="Q170" s="32">
        <f>SUM(R170:X172)</f>
        <v>830</v>
      </c>
      <c r="R170" s="32">
        <v>100</v>
      </c>
      <c r="S170" s="32">
        <v>100</v>
      </c>
      <c r="T170" s="32">
        <v>126</v>
      </c>
      <c r="U170" s="32">
        <v>126</v>
      </c>
      <c r="V170" s="32">
        <v>126</v>
      </c>
      <c r="W170" s="29">
        <v>126</v>
      </c>
      <c r="X170" s="32">
        <v>126</v>
      </c>
      <c r="Y170" s="20"/>
    </row>
    <row r="171" spans="1:25" ht="36.75" customHeight="1">
      <c r="A171" s="33"/>
      <c r="B171" s="35"/>
      <c r="C171" s="34"/>
      <c r="D171" s="35"/>
      <c r="E171" s="35"/>
      <c r="F171" s="11" t="s">
        <v>32</v>
      </c>
      <c r="G171" s="12">
        <f>G172+G173+G174</f>
        <v>6403466.8899999987</v>
      </c>
      <c r="H171" s="12">
        <f t="shared" ref="H171:N171" si="197">H172+H173+H174</f>
        <v>417205.38</v>
      </c>
      <c r="I171" s="12">
        <f t="shared" si="197"/>
        <v>862311.1</v>
      </c>
      <c r="J171" s="26">
        <f t="shared" si="197"/>
        <v>869421.06</v>
      </c>
      <c r="K171" s="26">
        <f t="shared" si="197"/>
        <v>1063587.43</v>
      </c>
      <c r="L171" s="26">
        <f t="shared" si="197"/>
        <v>1063587.43</v>
      </c>
      <c r="M171" s="26">
        <f t="shared" ref="M171" si="198">M172+M173+M174</f>
        <v>1063587.43</v>
      </c>
      <c r="N171" s="26">
        <f t="shared" si="197"/>
        <v>1063767.06</v>
      </c>
      <c r="O171" s="32"/>
      <c r="P171" s="32"/>
      <c r="Q171" s="32"/>
      <c r="R171" s="32"/>
      <c r="S171" s="32"/>
      <c r="T171" s="32"/>
      <c r="U171" s="32"/>
      <c r="V171" s="32"/>
      <c r="W171" s="30"/>
      <c r="X171" s="32"/>
      <c r="Y171" s="20"/>
    </row>
    <row r="172" spans="1:25" ht="39" customHeight="1">
      <c r="A172" s="33"/>
      <c r="B172" s="35"/>
      <c r="C172" s="34"/>
      <c r="D172" s="35"/>
      <c r="E172" s="35"/>
      <c r="F172" s="13" t="s">
        <v>33</v>
      </c>
      <c r="G172" s="12">
        <f>H172+I172+J172+K172+L172+N172+M172</f>
        <v>0</v>
      </c>
      <c r="H172" s="12">
        <v>0</v>
      </c>
      <c r="I172" s="12">
        <v>0</v>
      </c>
      <c r="J172" s="26">
        <v>0</v>
      </c>
      <c r="K172" s="26">
        <v>0</v>
      </c>
      <c r="L172" s="26">
        <v>0</v>
      </c>
      <c r="M172" s="26">
        <v>0</v>
      </c>
      <c r="N172" s="26">
        <v>0</v>
      </c>
      <c r="O172" s="32"/>
      <c r="P172" s="32"/>
      <c r="Q172" s="32"/>
      <c r="R172" s="32"/>
      <c r="S172" s="32"/>
      <c r="T172" s="32"/>
      <c r="U172" s="32"/>
      <c r="V172" s="32"/>
      <c r="W172" s="31"/>
      <c r="X172" s="32"/>
      <c r="Y172" s="20"/>
    </row>
    <row r="173" spans="1:25" ht="38.25" customHeight="1">
      <c r="A173" s="33"/>
      <c r="B173" s="35"/>
      <c r="C173" s="34"/>
      <c r="D173" s="35"/>
      <c r="E173" s="35"/>
      <c r="F173" s="11" t="s">
        <v>36</v>
      </c>
      <c r="G173" s="12">
        <f t="shared" ref="G173:G175" si="199">H173+I173+J173+K173+L173+N173+M173</f>
        <v>6403466.8899999987</v>
      </c>
      <c r="H173" s="12">
        <v>417205.38</v>
      </c>
      <c r="I173" s="12">
        <v>862311.1</v>
      </c>
      <c r="J173" s="26">
        <v>869421.06</v>
      </c>
      <c r="K173" s="26">
        <v>1063587.43</v>
      </c>
      <c r="L173" s="26">
        <v>1063587.43</v>
      </c>
      <c r="M173" s="26">
        <v>1063587.43</v>
      </c>
      <c r="N173" s="26">
        <v>1063767.06</v>
      </c>
      <c r="O173" s="32" t="s">
        <v>61</v>
      </c>
      <c r="P173" s="32" t="s">
        <v>24</v>
      </c>
      <c r="Q173" s="32">
        <f>SUM(R173:X175)</f>
        <v>51300</v>
      </c>
      <c r="R173" s="32">
        <v>18000</v>
      </c>
      <c r="S173" s="32">
        <v>18000</v>
      </c>
      <c r="T173" s="32">
        <v>3060</v>
      </c>
      <c r="U173" s="32">
        <v>3060</v>
      </c>
      <c r="V173" s="32">
        <v>3060</v>
      </c>
      <c r="W173" s="29">
        <v>3060</v>
      </c>
      <c r="X173" s="32">
        <v>3060</v>
      </c>
      <c r="Y173" s="20"/>
    </row>
    <row r="174" spans="1:25" ht="27.75" customHeight="1">
      <c r="A174" s="33"/>
      <c r="B174" s="35"/>
      <c r="C174" s="34"/>
      <c r="D174" s="35"/>
      <c r="E174" s="35"/>
      <c r="F174" s="11" t="s">
        <v>34</v>
      </c>
      <c r="G174" s="12">
        <f t="shared" si="199"/>
        <v>0</v>
      </c>
      <c r="H174" s="12">
        <v>0</v>
      </c>
      <c r="I174" s="12">
        <v>0</v>
      </c>
      <c r="J174" s="26">
        <v>0</v>
      </c>
      <c r="K174" s="26">
        <v>0</v>
      </c>
      <c r="L174" s="26">
        <v>0</v>
      </c>
      <c r="M174" s="26">
        <v>0</v>
      </c>
      <c r="N174" s="26">
        <v>0</v>
      </c>
      <c r="O174" s="32"/>
      <c r="P174" s="32"/>
      <c r="Q174" s="32"/>
      <c r="R174" s="32"/>
      <c r="S174" s="32"/>
      <c r="T174" s="32"/>
      <c r="U174" s="32"/>
      <c r="V174" s="32"/>
      <c r="W174" s="30"/>
      <c r="X174" s="32"/>
      <c r="Y174" s="20"/>
    </row>
    <row r="175" spans="1:25" ht="51.75" customHeight="1">
      <c r="A175" s="33"/>
      <c r="B175" s="35"/>
      <c r="C175" s="34"/>
      <c r="D175" s="35"/>
      <c r="E175" s="35"/>
      <c r="F175" s="11" t="s">
        <v>35</v>
      </c>
      <c r="G175" s="12">
        <f t="shared" si="199"/>
        <v>0</v>
      </c>
      <c r="H175" s="12">
        <v>0</v>
      </c>
      <c r="I175" s="12">
        <v>0</v>
      </c>
      <c r="J175" s="26">
        <v>0</v>
      </c>
      <c r="K175" s="26">
        <v>0</v>
      </c>
      <c r="L175" s="26">
        <v>0</v>
      </c>
      <c r="M175" s="26">
        <v>0</v>
      </c>
      <c r="N175" s="26">
        <v>0</v>
      </c>
      <c r="O175" s="32"/>
      <c r="P175" s="32"/>
      <c r="Q175" s="32"/>
      <c r="R175" s="32"/>
      <c r="S175" s="32"/>
      <c r="T175" s="32"/>
      <c r="U175" s="32"/>
      <c r="V175" s="32"/>
      <c r="W175" s="31"/>
      <c r="X175" s="32"/>
      <c r="Y175" s="20"/>
    </row>
    <row r="176" spans="1:25" ht="30.75" customHeight="1">
      <c r="A176" s="35" t="s">
        <v>75</v>
      </c>
      <c r="B176" s="35"/>
      <c r="C176" s="35" t="s">
        <v>14</v>
      </c>
      <c r="D176" s="35" t="s">
        <v>14</v>
      </c>
      <c r="E176" s="35" t="s">
        <v>14</v>
      </c>
      <c r="F176" s="11" t="s">
        <v>31</v>
      </c>
      <c r="G176" s="12">
        <f t="shared" ref="G176:G181" si="200">G20+G38+G74+G104+G158</f>
        <v>54239037.049999997</v>
      </c>
      <c r="H176" s="12">
        <f t="shared" ref="H176:N176" si="201">H20+H38+H74+H104+H158</f>
        <v>5718914.4299999997</v>
      </c>
      <c r="I176" s="12">
        <f t="shared" si="201"/>
        <v>8891067.9000000004</v>
      </c>
      <c r="J176" s="26">
        <f t="shared" si="201"/>
        <v>17217845.879999999</v>
      </c>
      <c r="K176" s="26">
        <f t="shared" si="201"/>
        <v>10427313.390000001</v>
      </c>
      <c r="L176" s="26">
        <f t="shared" si="201"/>
        <v>4202791.59</v>
      </c>
      <c r="M176" s="26">
        <f t="shared" ref="M176" si="202">M20+M38+M74+M104+M158</f>
        <v>3806217.67</v>
      </c>
      <c r="N176" s="26">
        <f t="shared" si="201"/>
        <v>3974886.19</v>
      </c>
      <c r="O176" s="32" t="s">
        <v>14</v>
      </c>
      <c r="P176" s="32" t="s">
        <v>14</v>
      </c>
      <c r="Q176" s="32" t="s">
        <v>14</v>
      </c>
      <c r="R176" s="32" t="s">
        <v>14</v>
      </c>
      <c r="S176" s="32" t="s">
        <v>14</v>
      </c>
      <c r="T176" s="32" t="s">
        <v>14</v>
      </c>
      <c r="U176" s="32" t="s">
        <v>14</v>
      </c>
      <c r="V176" s="32" t="s">
        <v>14</v>
      </c>
      <c r="W176" s="32" t="s">
        <v>14</v>
      </c>
      <c r="X176" s="32" t="s">
        <v>14</v>
      </c>
      <c r="Y176" s="20"/>
    </row>
    <row r="177" spans="1:25" ht="25.5">
      <c r="A177" s="35"/>
      <c r="B177" s="35"/>
      <c r="C177" s="35"/>
      <c r="D177" s="35"/>
      <c r="E177" s="35"/>
      <c r="F177" s="11" t="s">
        <v>32</v>
      </c>
      <c r="G177" s="12">
        <f t="shared" si="200"/>
        <v>54239037.049999997</v>
      </c>
      <c r="H177" s="12">
        <f t="shared" ref="H177:N177" si="203">H21+H39+H75+H105+H159</f>
        <v>5718914.4299999997</v>
      </c>
      <c r="I177" s="12">
        <f t="shared" si="203"/>
        <v>8891067.9000000004</v>
      </c>
      <c r="J177" s="26">
        <f t="shared" si="203"/>
        <v>17217845.879999999</v>
      </c>
      <c r="K177" s="26">
        <f t="shared" si="203"/>
        <v>10427313.390000001</v>
      </c>
      <c r="L177" s="26">
        <f t="shared" si="203"/>
        <v>4202791.59</v>
      </c>
      <c r="M177" s="26">
        <f t="shared" ref="M177" si="204">M21+M39+M75+M105+M159</f>
        <v>3806217.67</v>
      </c>
      <c r="N177" s="26">
        <f t="shared" si="203"/>
        <v>3974886.19</v>
      </c>
      <c r="O177" s="32"/>
      <c r="P177" s="32"/>
      <c r="Q177" s="32"/>
      <c r="R177" s="32"/>
      <c r="S177" s="32"/>
      <c r="T177" s="32"/>
      <c r="U177" s="32"/>
      <c r="V177" s="32"/>
      <c r="W177" s="32"/>
      <c r="X177" s="32"/>
      <c r="Y177" s="20"/>
    </row>
    <row r="178" spans="1:25" ht="57.75" customHeight="1">
      <c r="A178" s="35"/>
      <c r="B178" s="35"/>
      <c r="C178" s="35"/>
      <c r="D178" s="35"/>
      <c r="E178" s="35"/>
      <c r="F178" s="13" t="s">
        <v>33</v>
      </c>
      <c r="G178" s="12">
        <f t="shared" si="200"/>
        <v>26900138.810000006</v>
      </c>
      <c r="H178" s="12">
        <f t="shared" ref="H178:N179" si="205">H22+H40+H76+H106+H160</f>
        <v>2900893.63</v>
      </c>
      <c r="I178" s="12">
        <f t="shared" si="205"/>
        <v>4593822.62</v>
      </c>
      <c r="J178" s="26">
        <f t="shared" si="205"/>
        <v>5602156.75</v>
      </c>
      <c r="K178" s="26">
        <f t="shared" si="205"/>
        <v>5010312.2799999993</v>
      </c>
      <c r="L178" s="26">
        <f t="shared" si="205"/>
        <v>3139204.16</v>
      </c>
      <c r="M178" s="26">
        <f t="shared" ref="M178" si="206">M22+M40+M76+M106+M160</f>
        <v>2742630.24</v>
      </c>
      <c r="N178" s="26">
        <f t="shared" si="205"/>
        <v>2911119.13</v>
      </c>
      <c r="O178" s="32"/>
      <c r="P178" s="32"/>
      <c r="Q178" s="32"/>
      <c r="R178" s="32"/>
      <c r="S178" s="32"/>
      <c r="T178" s="32"/>
      <c r="U178" s="32"/>
      <c r="V178" s="32"/>
      <c r="W178" s="32"/>
      <c r="X178" s="32"/>
      <c r="Y178" s="20"/>
    </row>
    <row r="179" spans="1:25" ht="29.25" customHeight="1">
      <c r="A179" s="35"/>
      <c r="B179" s="35"/>
      <c r="C179" s="35"/>
      <c r="D179" s="35"/>
      <c r="E179" s="35"/>
      <c r="F179" s="11" t="s">
        <v>36</v>
      </c>
      <c r="G179" s="12">
        <f t="shared" si="200"/>
        <v>21995971.499999996</v>
      </c>
      <c r="H179" s="12">
        <f t="shared" si="205"/>
        <v>2818020.8</v>
      </c>
      <c r="I179" s="12">
        <f t="shared" si="205"/>
        <v>4135650.28</v>
      </c>
      <c r="J179" s="26">
        <f t="shared" si="205"/>
        <v>9790525.1199999992</v>
      </c>
      <c r="K179" s="26">
        <f t="shared" si="205"/>
        <v>2060833.38</v>
      </c>
      <c r="L179" s="26">
        <f t="shared" si="205"/>
        <v>1063587.43</v>
      </c>
      <c r="M179" s="26">
        <f t="shared" ref="M179" si="207">M23+M41+M77+M107+M161</f>
        <v>1063587.43</v>
      </c>
      <c r="N179" s="26">
        <f t="shared" si="205"/>
        <v>1063767.06</v>
      </c>
      <c r="O179" s="32"/>
      <c r="P179" s="32"/>
      <c r="Q179" s="32"/>
      <c r="R179" s="32"/>
      <c r="S179" s="32"/>
      <c r="T179" s="32"/>
      <c r="U179" s="32"/>
      <c r="V179" s="32"/>
      <c r="W179" s="32"/>
      <c r="X179" s="32"/>
      <c r="Y179" s="20"/>
    </row>
    <row r="180" spans="1:25" ht="25.5">
      <c r="A180" s="35"/>
      <c r="B180" s="35"/>
      <c r="C180" s="35"/>
      <c r="D180" s="35"/>
      <c r="E180" s="35"/>
      <c r="F180" s="11" t="s">
        <v>34</v>
      </c>
      <c r="G180" s="12">
        <f t="shared" si="200"/>
        <v>5342926.7399999993</v>
      </c>
      <c r="H180" s="12">
        <f t="shared" ref="H180:L181" si="208">H24+H42+H78+H108+H162</f>
        <v>0</v>
      </c>
      <c r="I180" s="12">
        <f t="shared" si="208"/>
        <v>161595</v>
      </c>
      <c r="J180" s="26">
        <f t="shared" si="208"/>
        <v>1825164.0099999998</v>
      </c>
      <c r="K180" s="26">
        <f t="shared" si="208"/>
        <v>3356167.73</v>
      </c>
      <c r="L180" s="26">
        <f t="shared" si="208"/>
        <v>0</v>
      </c>
      <c r="M180" s="26">
        <v>0</v>
      </c>
      <c r="N180" s="26">
        <v>0</v>
      </c>
      <c r="O180" s="32"/>
      <c r="P180" s="32"/>
      <c r="Q180" s="32"/>
      <c r="R180" s="32"/>
      <c r="S180" s="32"/>
      <c r="T180" s="32"/>
      <c r="U180" s="32"/>
      <c r="V180" s="32"/>
      <c r="W180" s="32"/>
      <c r="X180" s="32"/>
      <c r="Y180" s="20"/>
    </row>
    <row r="181" spans="1:25" ht="51">
      <c r="A181" s="35"/>
      <c r="B181" s="35"/>
      <c r="C181" s="35"/>
      <c r="D181" s="35"/>
      <c r="E181" s="35"/>
      <c r="F181" s="11" t="s">
        <v>35</v>
      </c>
      <c r="G181" s="12">
        <f t="shared" si="200"/>
        <v>0</v>
      </c>
      <c r="H181" s="12">
        <f t="shared" si="208"/>
        <v>0</v>
      </c>
      <c r="I181" s="12">
        <f t="shared" si="208"/>
        <v>0</v>
      </c>
      <c r="J181" s="26">
        <f t="shared" si="208"/>
        <v>0</v>
      </c>
      <c r="K181" s="26">
        <f t="shared" si="208"/>
        <v>0</v>
      </c>
      <c r="L181" s="26">
        <f t="shared" si="208"/>
        <v>0</v>
      </c>
      <c r="M181" s="26">
        <f>M25+M43+M79+M109+M163</f>
        <v>0</v>
      </c>
      <c r="N181" s="26">
        <f>N25+N43+N79+N109+N163</f>
        <v>0</v>
      </c>
      <c r="O181" s="32"/>
      <c r="P181" s="32"/>
      <c r="Q181" s="32"/>
      <c r="R181" s="32"/>
      <c r="S181" s="32"/>
      <c r="T181" s="32"/>
      <c r="U181" s="32"/>
      <c r="V181" s="32"/>
      <c r="W181" s="32"/>
      <c r="X181" s="32"/>
      <c r="Y181" s="20"/>
    </row>
    <row r="182" spans="1:25" ht="24.75" customHeight="1">
      <c r="A182" s="35" t="s">
        <v>82</v>
      </c>
      <c r="B182" s="35"/>
      <c r="C182" s="35"/>
      <c r="D182" s="35"/>
      <c r="E182" s="35"/>
      <c r="F182" s="35"/>
      <c r="G182" s="35"/>
      <c r="H182" s="35"/>
      <c r="I182" s="35"/>
      <c r="J182" s="35"/>
      <c r="K182" s="35"/>
      <c r="L182" s="35"/>
      <c r="M182" s="35"/>
      <c r="N182" s="35"/>
      <c r="O182" s="35"/>
      <c r="P182" s="35"/>
      <c r="Q182" s="35"/>
      <c r="R182" s="35"/>
      <c r="S182" s="35"/>
      <c r="T182" s="35"/>
      <c r="U182" s="35"/>
      <c r="V182" s="35"/>
      <c r="W182" s="35"/>
      <c r="X182" s="35"/>
      <c r="Y182" s="20"/>
    </row>
    <row r="183" spans="1:25" ht="26.25" customHeight="1">
      <c r="A183" s="35" t="s">
        <v>83</v>
      </c>
      <c r="B183" s="35"/>
      <c r="C183" s="35"/>
      <c r="D183" s="35"/>
      <c r="E183" s="35"/>
      <c r="F183" s="35"/>
      <c r="G183" s="35"/>
      <c r="H183" s="35"/>
      <c r="I183" s="35"/>
      <c r="J183" s="35"/>
      <c r="K183" s="35"/>
      <c r="L183" s="35"/>
      <c r="M183" s="35"/>
      <c r="N183" s="35"/>
      <c r="O183" s="35"/>
      <c r="P183" s="35"/>
      <c r="Q183" s="35"/>
      <c r="R183" s="35"/>
      <c r="S183" s="35"/>
      <c r="T183" s="35"/>
      <c r="U183" s="35"/>
      <c r="V183" s="35"/>
      <c r="W183" s="35"/>
      <c r="X183" s="35"/>
      <c r="Y183" s="20"/>
    </row>
    <row r="184" spans="1:25" ht="26.25" customHeight="1">
      <c r="A184" s="33">
        <v>1</v>
      </c>
      <c r="B184" s="35" t="s">
        <v>109</v>
      </c>
      <c r="C184" s="35"/>
      <c r="D184" s="35"/>
      <c r="E184" s="35"/>
      <c r="F184" s="11" t="s">
        <v>31</v>
      </c>
      <c r="G184" s="12">
        <f>G190</f>
        <v>900000</v>
      </c>
      <c r="H184" s="12">
        <f t="shared" ref="H184:N184" si="209">H190</f>
        <v>0</v>
      </c>
      <c r="I184" s="12">
        <f t="shared" si="209"/>
        <v>600000</v>
      </c>
      <c r="J184" s="26">
        <f t="shared" si="209"/>
        <v>0</v>
      </c>
      <c r="K184" s="26">
        <f t="shared" si="209"/>
        <v>0</v>
      </c>
      <c r="L184" s="26">
        <f t="shared" si="209"/>
        <v>100000</v>
      </c>
      <c r="M184" s="26">
        <f t="shared" ref="M184" si="210">M190</f>
        <v>100000</v>
      </c>
      <c r="N184" s="26">
        <f t="shared" si="209"/>
        <v>100000</v>
      </c>
      <c r="O184" s="32" t="s">
        <v>14</v>
      </c>
      <c r="P184" s="32" t="s">
        <v>14</v>
      </c>
      <c r="Q184" s="32" t="s">
        <v>14</v>
      </c>
      <c r="R184" s="32" t="s">
        <v>14</v>
      </c>
      <c r="S184" s="32" t="s">
        <v>14</v>
      </c>
      <c r="T184" s="32" t="s">
        <v>14</v>
      </c>
      <c r="U184" s="32" t="s">
        <v>14</v>
      </c>
      <c r="V184" s="32" t="s">
        <v>14</v>
      </c>
      <c r="W184" s="32" t="s">
        <v>14</v>
      </c>
      <c r="X184" s="32" t="s">
        <v>14</v>
      </c>
      <c r="Y184" s="20"/>
    </row>
    <row r="185" spans="1:25" ht="25.5">
      <c r="A185" s="33"/>
      <c r="B185" s="35"/>
      <c r="C185" s="35"/>
      <c r="D185" s="35"/>
      <c r="E185" s="35"/>
      <c r="F185" s="11" t="s">
        <v>32</v>
      </c>
      <c r="G185" s="12">
        <f t="shared" ref="G185:N189" si="211">G191</f>
        <v>900000</v>
      </c>
      <c r="H185" s="12">
        <f t="shared" si="211"/>
        <v>0</v>
      </c>
      <c r="I185" s="12">
        <f t="shared" si="211"/>
        <v>600000</v>
      </c>
      <c r="J185" s="26">
        <f t="shared" si="211"/>
        <v>0</v>
      </c>
      <c r="K185" s="26">
        <f t="shared" si="211"/>
        <v>0</v>
      </c>
      <c r="L185" s="26">
        <f t="shared" si="211"/>
        <v>100000</v>
      </c>
      <c r="M185" s="26">
        <f t="shared" ref="M185" si="212">M191</f>
        <v>100000</v>
      </c>
      <c r="N185" s="26">
        <f t="shared" si="211"/>
        <v>100000</v>
      </c>
      <c r="O185" s="32"/>
      <c r="P185" s="32"/>
      <c r="Q185" s="32"/>
      <c r="R185" s="32"/>
      <c r="S185" s="32"/>
      <c r="T185" s="32"/>
      <c r="U185" s="32"/>
      <c r="V185" s="32"/>
      <c r="W185" s="32"/>
      <c r="X185" s="32"/>
      <c r="Y185" s="20"/>
    </row>
    <row r="186" spans="1:25" ht="51.75" customHeight="1">
      <c r="A186" s="33"/>
      <c r="B186" s="35"/>
      <c r="C186" s="35"/>
      <c r="D186" s="35"/>
      <c r="E186" s="35"/>
      <c r="F186" s="13" t="s">
        <v>33</v>
      </c>
      <c r="G186" s="12">
        <f t="shared" si="211"/>
        <v>352309.98</v>
      </c>
      <c r="H186" s="12">
        <f t="shared" si="211"/>
        <v>0</v>
      </c>
      <c r="I186" s="12">
        <f t="shared" si="211"/>
        <v>52309.98</v>
      </c>
      <c r="J186" s="26">
        <f t="shared" si="211"/>
        <v>0</v>
      </c>
      <c r="K186" s="26">
        <f t="shared" si="211"/>
        <v>0</v>
      </c>
      <c r="L186" s="26">
        <f t="shared" si="211"/>
        <v>100000</v>
      </c>
      <c r="M186" s="26">
        <f t="shared" ref="M186" si="213">M192</f>
        <v>100000</v>
      </c>
      <c r="N186" s="26">
        <f t="shared" si="211"/>
        <v>100000</v>
      </c>
      <c r="O186" s="32"/>
      <c r="P186" s="32"/>
      <c r="Q186" s="32"/>
      <c r="R186" s="32"/>
      <c r="S186" s="32"/>
      <c r="T186" s="32"/>
      <c r="U186" s="32"/>
      <c r="V186" s="32"/>
      <c r="W186" s="32"/>
      <c r="X186" s="32"/>
      <c r="Y186" s="20"/>
    </row>
    <row r="187" spans="1:25" ht="25.5">
      <c r="A187" s="33"/>
      <c r="B187" s="35"/>
      <c r="C187" s="35"/>
      <c r="D187" s="35"/>
      <c r="E187" s="35"/>
      <c r="F187" s="11" t="s">
        <v>36</v>
      </c>
      <c r="G187" s="12">
        <f t="shared" si="211"/>
        <v>547690.02</v>
      </c>
      <c r="H187" s="12">
        <f t="shared" si="211"/>
        <v>0</v>
      </c>
      <c r="I187" s="12">
        <f t="shared" si="211"/>
        <v>547690.02</v>
      </c>
      <c r="J187" s="26">
        <f t="shared" si="211"/>
        <v>0</v>
      </c>
      <c r="K187" s="26">
        <f t="shared" si="211"/>
        <v>0</v>
      </c>
      <c r="L187" s="26">
        <f t="shared" si="211"/>
        <v>0</v>
      </c>
      <c r="M187" s="26">
        <f t="shared" ref="M187" si="214">M193</f>
        <v>0</v>
      </c>
      <c r="N187" s="26">
        <f t="shared" si="211"/>
        <v>0</v>
      </c>
      <c r="O187" s="32"/>
      <c r="P187" s="32"/>
      <c r="Q187" s="32"/>
      <c r="R187" s="32"/>
      <c r="S187" s="32"/>
      <c r="T187" s="32"/>
      <c r="U187" s="32"/>
      <c r="V187" s="32"/>
      <c r="W187" s="32"/>
      <c r="X187" s="32"/>
      <c r="Y187" s="20"/>
    </row>
    <row r="188" spans="1:25" ht="25.5">
      <c r="A188" s="33"/>
      <c r="B188" s="35"/>
      <c r="C188" s="35"/>
      <c r="D188" s="35"/>
      <c r="E188" s="35"/>
      <c r="F188" s="11" t="s">
        <v>34</v>
      </c>
      <c r="G188" s="12">
        <f t="shared" si="211"/>
        <v>0</v>
      </c>
      <c r="H188" s="12">
        <f t="shared" si="211"/>
        <v>0</v>
      </c>
      <c r="I188" s="12">
        <f t="shared" si="211"/>
        <v>0</v>
      </c>
      <c r="J188" s="26">
        <f t="shared" si="211"/>
        <v>0</v>
      </c>
      <c r="K188" s="26">
        <f t="shared" si="211"/>
        <v>0</v>
      </c>
      <c r="L188" s="26">
        <f t="shared" si="211"/>
        <v>0</v>
      </c>
      <c r="M188" s="26">
        <f t="shared" ref="M188" si="215">M194</f>
        <v>0</v>
      </c>
      <c r="N188" s="26">
        <f t="shared" si="211"/>
        <v>0</v>
      </c>
      <c r="O188" s="32"/>
      <c r="P188" s="32"/>
      <c r="Q188" s="32"/>
      <c r="R188" s="32"/>
      <c r="S188" s="32"/>
      <c r="T188" s="32"/>
      <c r="U188" s="32"/>
      <c r="V188" s="32"/>
      <c r="W188" s="32"/>
      <c r="X188" s="32"/>
      <c r="Y188" s="20"/>
    </row>
    <row r="189" spans="1:25" ht="51">
      <c r="A189" s="33"/>
      <c r="B189" s="35"/>
      <c r="C189" s="35"/>
      <c r="D189" s="35"/>
      <c r="E189" s="35"/>
      <c r="F189" s="11" t="s">
        <v>35</v>
      </c>
      <c r="G189" s="12">
        <f t="shared" si="211"/>
        <v>0</v>
      </c>
      <c r="H189" s="12">
        <f t="shared" si="211"/>
        <v>0</v>
      </c>
      <c r="I189" s="12">
        <f t="shared" si="211"/>
        <v>0</v>
      </c>
      <c r="J189" s="26">
        <f t="shared" si="211"/>
        <v>0</v>
      </c>
      <c r="K189" s="26">
        <f t="shared" si="211"/>
        <v>0</v>
      </c>
      <c r="L189" s="26">
        <f t="shared" si="211"/>
        <v>0</v>
      </c>
      <c r="M189" s="26">
        <f t="shared" ref="M189" si="216">M195</f>
        <v>0</v>
      </c>
      <c r="N189" s="26">
        <f t="shared" si="211"/>
        <v>0</v>
      </c>
      <c r="O189" s="32"/>
      <c r="P189" s="32"/>
      <c r="Q189" s="32"/>
      <c r="R189" s="32"/>
      <c r="S189" s="32"/>
      <c r="T189" s="32"/>
      <c r="U189" s="32"/>
      <c r="V189" s="32"/>
      <c r="W189" s="32"/>
      <c r="X189" s="32"/>
      <c r="Y189" s="20"/>
    </row>
    <row r="190" spans="1:25" ht="27" customHeight="1">
      <c r="A190" s="33" t="s">
        <v>18</v>
      </c>
      <c r="B190" s="35" t="s">
        <v>146</v>
      </c>
      <c r="C190" s="34">
        <v>44197</v>
      </c>
      <c r="D190" s="34">
        <v>46752</v>
      </c>
      <c r="E190" s="35" t="s">
        <v>113</v>
      </c>
      <c r="F190" s="11" t="s">
        <v>31</v>
      </c>
      <c r="G190" s="12">
        <f t="shared" ref="G190:N192" si="217">G196+G202</f>
        <v>900000</v>
      </c>
      <c r="H190" s="12">
        <f t="shared" si="217"/>
        <v>0</v>
      </c>
      <c r="I190" s="12">
        <f t="shared" si="217"/>
        <v>600000</v>
      </c>
      <c r="J190" s="26">
        <f t="shared" si="217"/>
        <v>0</v>
      </c>
      <c r="K190" s="26">
        <f t="shared" si="217"/>
        <v>0</v>
      </c>
      <c r="L190" s="26">
        <f t="shared" si="217"/>
        <v>100000</v>
      </c>
      <c r="M190" s="26">
        <f t="shared" ref="M190" si="218">M196+M202</f>
        <v>100000</v>
      </c>
      <c r="N190" s="26">
        <f t="shared" si="217"/>
        <v>100000</v>
      </c>
      <c r="O190" s="32" t="s">
        <v>14</v>
      </c>
      <c r="P190" s="32" t="s">
        <v>14</v>
      </c>
      <c r="Q190" s="32" t="s">
        <v>14</v>
      </c>
      <c r="R190" s="32" t="s">
        <v>14</v>
      </c>
      <c r="S190" s="32" t="s">
        <v>14</v>
      </c>
      <c r="T190" s="32" t="s">
        <v>14</v>
      </c>
      <c r="U190" s="32" t="s">
        <v>14</v>
      </c>
      <c r="V190" s="32" t="s">
        <v>14</v>
      </c>
      <c r="W190" s="32" t="s">
        <v>14</v>
      </c>
      <c r="X190" s="32" t="s">
        <v>14</v>
      </c>
      <c r="Y190" s="20"/>
    </row>
    <row r="191" spans="1:25" ht="25.5">
      <c r="A191" s="33"/>
      <c r="B191" s="35"/>
      <c r="C191" s="34"/>
      <c r="D191" s="35"/>
      <c r="E191" s="35"/>
      <c r="F191" s="11" t="s">
        <v>32</v>
      </c>
      <c r="G191" s="12">
        <f t="shared" si="217"/>
        <v>900000</v>
      </c>
      <c r="H191" s="12">
        <f t="shared" si="217"/>
        <v>0</v>
      </c>
      <c r="I191" s="12">
        <f t="shared" si="217"/>
        <v>600000</v>
      </c>
      <c r="J191" s="26">
        <f t="shared" si="217"/>
        <v>0</v>
      </c>
      <c r="K191" s="26">
        <f t="shared" si="217"/>
        <v>0</v>
      </c>
      <c r="L191" s="26">
        <f t="shared" si="217"/>
        <v>100000</v>
      </c>
      <c r="M191" s="26">
        <f t="shared" ref="M191" si="219">M197+M203</f>
        <v>100000</v>
      </c>
      <c r="N191" s="26">
        <f t="shared" si="217"/>
        <v>100000</v>
      </c>
      <c r="O191" s="32"/>
      <c r="P191" s="32"/>
      <c r="Q191" s="32"/>
      <c r="R191" s="32"/>
      <c r="S191" s="32"/>
      <c r="T191" s="32"/>
      <c r="U191" s="32"/>
      <c r="V191" s="32"/>
      <c r="W191" s="32"/>
      <c r="X191" s="32"/>
      <c r="Y191" s="20"/>
    </row>
    <row r="192" spans="1:25" ht="54.75" customHeight="1">
      <c r="A192" s="33"/>
      <c r="B192" s="35"/>
      <c r="C192" s="34"/>
      <c r="D192" s="35"/>
      <c r="E192" s="35"/>
      <c r="F192" s="13" t="s">
        <v>33</v>
      </c>
      <c r="G192" s="12">
        <f t="shared" si="217"/>
        <v>352309.98</v>
      </c>
      <c r="H192" s="12">
        <f t="shared" si="217"/>
        <v>0</v>
      </c>
      <c r="I192" s="12">
        <f t="shared" si="217"/>
        <v>52309.98</v>
      </c>
      <c r="J192" s="26">
        <f t="shared" si="217"/>
        <v>0</v>
      </c>
      <c r="K192" s="26">
        <f t="shared" si="217"/>
        <v>0</v>
      </c>
      <c r="L192" s="26">
        <f t="shared" si="217"/>
        <v>100000</v>
      </c>
      <c r="M192" s="26">
        <f t="shared" ref="M192" si="220">M198+M204</f>
        <v>100000</v>
      </c>
      <c r="N192" s="26">
        <f t="shared" si="217"/>
        <v>100000</v>
      </c>
      <c r="O192" s="32"/>
      <c r="P192" s="32"/>
      <c r="Q192" s="32"/>
      <c r="R192" s="32"/>
      <c r="S192" s="32"/>
      <c r="T192" s="32"/>
      <c r="U192" s="32"/>
      <c r="V192" s="32"/>
      <c r="W192" s="32"/>
      <c r="X192" s="32"/>
      <c r="Y192" s="20"/>
    </row>
    <row r="193" spans="1:25" ht="32.25" customHeight="1">
      <c r="A193" s="33"/>
      <c r="B193" s="35"/>
      <c r="C193" s="34"/>
      <c r="D193" s="35"/>
      <c r="E193" s="35"/>
      <c r="F193" s="11" t="s">
        <v>36</v>
      </c>
      <c r="G193" s="12">
        <f>G199</f>
        <v>547690.02</v>
      </c>
      <c r="H193" s="12">
        <f t="shared" ref="H193:N195" si="221">H199+H205</f>
        <v>0</v>
      </c>
      <c r="I193" s="12">
        <f t="shared" si="221"/>
        <v>547690.02</v>
      </c>
      <c r="J193" s="26">
        <f t="shared" si="221"/>
        <v>0</v>
      </c>
      <c r="K193" s="26">
        <f t="shared" si="221"/>
        <v>0</v>
      </c>
      <c r="L193" s="26">
        <f t="shared" si="221"/>
        <v>0</v>
      </c>
      <c r="M193" s="26">
        <f t="shared" ref="M193" si="222">M199+M205</f>
        <v>0</v>
      </c>
      <c r="N193" s="26">
        <f t="shared" si="221"/>
        <v>0</v>
      </c>
      <c r="O193" s="32"/>
      <c r="P193" s="32"/>
      <c r="Q193" s="32"/>
      <c r="R193" s="32"/>
      <c r="S193" s="32"/>
      <c r="T193" s="32"/>
      <c r="U193" s="32"/>
      <c r="V193" s="32"/>
      <c r="W193" s="32"/>
      <c r="X193" s="32"/>
      <c r="Y193" s="20"/>
    </row>
    <row r="194" spans="1:25" ht="31.5" customHeight="1">
      <c r="A194" s="33"/>
      <c r="B194" s="35"/>
      <c r="C194" s="34"/>
      <c r="D194" s="35"/>
      <c r="E194" s="35"/>
      <c r="F194" s="11" t="s">
        <v>34</v>
      </c>
      <c r="G194" s="12">
        <f>G200</f>
        <v>0</v>
      </c>
      <c r="H194" s="12">
        <f t="shared" si="221"/>
        <v>0</v>
      </c>
      <c r="I194" s="12">
        <f t="shared" si="221"/>
        <v>0</v>
      </c>
      <c r="J194" s="26">
        <f t="shared" si="221"/>
        <v>0</v>
      </c>
      <c r="K194" s="26">
        <f t="shared" si="221"/>
        <v>0</v>
      </c>
      <c r="L194" s="26">
        <f t="shared" si="221"/>
        <v>0</v>
      </c>
      <c r="M194" s="26">
        <f t="shared" ref="M194" si="223">M200+M206</f>
        <v>0</v>
      </c>
      <c r="N194" s="26">
        <f t="shared" si="221"/>
        <v>0</v>
      </c>
      <c r="O194" s="32"/>
      <c r="P194" s="32"/>
      <c r="Q194" s="32"/>
      <c r="R194" s="32"/>
      <c r="S194" s="32"/>
      <c r="T194" s="32"/>
      <c r="U194" s="32"/>
      <c r="V194" s="32"/>
      <c r="W194" s="32"/>
      <c r="X194" s="32"/>
      <c r="Y194" s="20"/>
    </row>
    <row r="195" spans="1:25" ht="51">
      <c r="A195" s="33"/>
      <c r="B195" s="35"/>
      <c r="C195" s="34"/>
      <c r="D195" s="35"/>
      <c r="E195" s="35"/>
      <c r="F195" s="11" t="s">
        <v>35</v>
      </c>
      <c r="G195" s="12">
        <f>G201</f>
        <v>0</v>
      </c>
      <c r="H195" s="12">
        <f t="shared" si="221"/>
        <v>0</v>
      </c>
      <c r="I195" s="12">
        <f t="shared" si="221"/>
        <v>0</v>
      </c>
      <c r="J195" s="26">
        <f t="shared" si="221"/>
        <v>0</v>
      </c>
      <c r="K195" s="26">
        <f t="shared" si="221"/>
        <v>0</v>
      </c>
      <c r="L195" s="26">
        <f t="shared" si="221"/>
        <v>0</v>
      </c>
      <c r="M195" s="26">
        <f t="shared" ref="M195" si="224">M201+M207</f>
        <v>0</v>
      </c>
      <c r="N195" s="26">
        <f t="shared" si="221"/>
        <v>0</v>
      </c>
      <c r="O195" s="32"/>
      <c r="P195" s="32"/>
      <c r="Q195" s="32"/>
      <c r="R195" s="32"/>
      <c r="S195" s="32"/>
      <c r="T195" s="32"/>
      <c r="U195" s="32"/>
      <c r="V195" s="32"/>
      <c r="W195" s="32"/>
      <c r="X195" s="32"/>
      <c r="Y195" s="20"/>
    </row>
    <row r="196" spans="1:25" ht="24.75" customHeight="1">
      <c r="A196" s="33" t="s">
        <v>19</v>
      </c>
      <c r="B196" s="35" t="s">
        <v>147</v>
      </c>
      <c r="C196" s="34">
        <v>44197</v>
      </c>
      <c r="D196" s="34">
        <v>46752</v>
      </c>
      <c r="E196" s="35" t="s">
        <v>113</v>
      </c>
      <c r="F196" s="11" t="s">
        <v>31</v>
      </c>
      <c r="G196" s="12">
        <f t="shared" ref="G196:N196" si="225">G197+G201</f>
        <v>900000</v>
      </c>
      <c r="H196" s="12">
        <f t="shared" si="225"/>
        <v>0</v>
      </c>
      <c r="I196" s="12">
        <f t="shared" si="225"/>
        <v>600000</v>
      </c>
      <c r="J196" s="26">
        <f t="shared" si="225"/>
        <v>0</v>
      </c>
      <c r="K196" s="26">
        <f t="shared" si="225"/>
        <v>0</v>
      </c>
      <c r="L196" s="26">
        <f t="shared" si="225"/>
        <v>100000</v>
      </c>
      <c r="M196" s="26">
        <f t="shared" ref="M196" si="226">M197+M201</f>
        <v>100000</v>
      </c>
      <c r="N196" s="26">
        <f t="shared" si="225"/>
        <v>100000</v>
      </c>
      <c r="O196" s="32" t="s">
        <v>84</v>
      </c>
      <c r="P196" s="32" t="s">
        <v>24</v>
      </c>
      <c r="Q196" s="32">
        <v>5</v>
      </c>
      <c r="R196" s="32" t="s">
        <v>62</v>
      </c>
      <c r="S196" s="32">
        <v>2</v>
      </c>
      <c r="T196" s="32" t="s">
        <v>62</v>
      </c>
      <c r="U196" s="32" t="s">
        <v>62</v>
      </c>
      <c r="V196" s="32">
        <v>1</v>
      </c>
      <c r="W196" s="29">
        <v>1</v>
      </c>
      <c r="X196" s="32">
        <v>1</v>
      </c>
      <c r="Y196" s="20"/>
    </row>
    <row r="197" spans="1:25" ht="25.5">
      <c r="A197" s="33"/>
      <c r="B197" s="35"/>
      <c r="C197" s="34"/>
      <c r="D197" s="35"/>
      <c r="E197" s="35"/>
      <c r="F197" s="11" t="s">
        <v>32</v>
      </c>
      <c r="G197" s="12">
        <f>G198+G199+G200</f>
        <v>900000</v>
      </c>
      <c r="H197" s="12">
        <f t="shared" ref="H197:N197" si="227">H198+H199+H200</f>
        <v>0</v>
      </c>
      <c r="I197" s="12">
        <f t="shared" si="227"/>
        <v>600000</v>
      </c>
      <c r="J197" s="26">
        <f t="shared" si="227"/>
        <v>0</v>
      </c>
      <c r="K197" s="26">
        <f t="shared" si="227"/>
        <v>0</v>
      </c>
      <c r="L197" s="26">
        <f t="shared" si="227"/>
        <v>100000</v>
      </c>
      <c r="M197" s="26">
        <f t="shared" ref="M197" si="228">M198+M199+M200</f>
        <v>100000</v>
      </c>
      <c r="N197" s="26">
        <f t="shared" si="227"/>
        <v>100000</v>
      </c>
      <c r="O197" s="32"/>
      <c r="P197" s="32"/>
      <c r="Q197" s="32"/>
      <c r="R197" s="32"/>
      <c r="S197" s="32"/>
      <c r="T197" s="32"/>
      <c r="U197" s="32"/>
      <c r="V197" s="32"/>
      <c r="W197" s="30"/>
      <c r="X197" s="32"/>
      <c r="Y197" s="20"/>
    </row>
    <row r="198" spans="1:25" ht="55.5" customHeight="1">
      <c r="A198" s="33"/>
      <c r="B198" s="35"/>
      <c r="C198" s="34"/>
      <c r="D198" s="35"/>
      <c r="E198" s="35"/>
      <c r="F198" s="13" t="s">
        <v>33</v>
      </c>
      <c r="G198" s="12">
        <f>H198+I198+J198+K198+L198+N198+M198</f>
        <v>352309.98</v>
      </c>
      <c r="H198" s="12">
        <v>0</v>
      </c>
      <c r="I198" s="12">
        <v>52309.98</v>
      </c>
      <c r="J198" s="26">
        <v>0</v>
      </c>
      <c r="K198" s="26">
        <v>0</v>
      </c>
      <c r="L198" s="26">
        <v>100000</v>
      </c>
      <c r="M198" s="26">
        <v>100000</v>
      </c>
      <c r="N198" s="26">
        <v>100000</v>
      </c>
      <c r="O198" s="32"/>
      <c r="P198" s="32"/>
      <c r="Q198" s="32"/>
      <c r="R198" s="32"/>
      <c r="S198" s="32"/>
      <c r="T198" s="32"/>
      <c r="U198" s="32"/>
      <c r="V198" s="32"/>
      <c r="W198" s="31"/>
      <c r="X198" s="32"/>
      <c r="Y198" s="20"/>
    </row>
    <row r="199" spans="1:25" ht="35.25" customHeight="1">
      <c r="A199" s="33"/>
      <c r="B199" s="35"/>
      <c r="C199" s="34"/>
      <c r="D199" s="35"/>
      <c r="E199" s="35"/>
      <c r="F199" s="11" t="s">
        <v>36</v>
      </c>
      <c r="G199" s="12">
        <f t="shared" ref="G199:G201" si="229">H199+I199+J199+K199+L199+N199+M199</f>
        <v>547690.02</v>
      </c>
      <c r="H199" s="12">
        <v>0</v>
      </c>
      <c r="I199" s="12">
        <v>547690.02</v>
      </c>
      <c r="J199" s="26">
        <v>0</v>
      </c>
      <c r="K199" s="26">
        <v>0</v>
      </c>
      <c r="L199" s="26">
        <v>0</v>
      </c>
      <c r="M199" s="26">
        <v>0</v>
      </c>
      <c r="N199" s="26">
        <v>0</v>
      </c>
      <c r="O199" s="32" t="s">
        <v>148</v>
      </c>
      <c r="P199" s="32" t="s">
        <v>149</v>
      </c>
      <c r="Q199" s="32">
        <v>100</v>
      </c>
      <c r="R199" s="32" t="s">
        <v>62</v>
      </c>
      <c r="S199" s="32">
        <v>100</v>
      </c>
      <c r="T199" s="32" t="s">
        <v>62</v>
      </c>
      <c r="U199" s="32" t="s">
        <v>62</v>
      </c>
      <c r="V199" s="32">
        <v>100</v>
      </c>
      <c r="W199" s="29">
        <v>100</v>
      </c>
      <c r="X199" s="32">
        <v>100</v>
      </c>
      <c r="Y199" s="20"/>
    </row>
    <row r="200" spans="1:25" ht="30" customHeight="1">
      <c r="A200" s="33"/>
      <c r="B200" s="35"/>
      <c r="C200" s="34"/>
      <c r="D200" s="35"/>
      <c r="E200" s="35"/>
      <c r="F200" s="11" t="s">
        <v>34</v>
      </c>
      <c r="G200" s="12">
        <f t="shared" si="229"/>
        <v>0</v>
      </c>
      <c r="H200" s="12">
        <v>0</v>
      </c>
      <c r="I200" s="12">
        <v>0</v>
      </c>
      <c r="J200" s="26">
        <v>0</v>
      </c>
      <c r="K200" s="26">
        <v>0</v>
      </c>
      <c r="L200" s="26">
        <v>0</v>
      </c>
      <c r="M200" s="26">
        <v>0</v>
      </c>
      <c r="N200" s="26">
        <v>0</v>
      </c>
      <c r="O200" s="32"/>
      <c r="P200" s="32"/>
      <c r="Q200" s="32"/>
      <c r="R200" s="32"/>
      <c r="S200" s="32"/>
      <c r="T200" s="32"/>
      <c r="U200" s="32"/>
      <c r="V200" s="32"/>
      <c r="W200" s="30"/>
      <c r="X200" s="32"/>
      <c r="Y200" s="20"/>
    </row>
    <row r="201" spans="1:25" ht="51">
      <c r="A201" s="33"/>
      <c r="B201" s="35"/>
      <c r="C201" s="34"/>
      <c r="D201" s="35"/>
      <c r="E201" s="35"/>
      <c r="F201" s="11" t="s">
        <v>35</v>
      </c>
      <c r="G201" s="12">
        <f t="shared" si="229"/>
        <v>0</v>
      </c>
      <c r="H201" s="12">
        <v>0</v>
      </c>
      <c r="I201" s="12">
        <v>0</v>
      </c>
      <c r="J201" s="26">
        <v>0</v>
      </c>
      <c r="K201" s="26">
        <v>0</v>
      </c>
      <c r="L201" s="26">
        <v>0</v>
      </c>
      <c r="M201" s="26">
        <v>0</v>
      </c>
      <c r="N201" s="26">
        <v>0</v>
      </c>
      <c r="O201" s="32"/>
      <c r="P201" s="32"/>
      <c r="Q201" s="32"/>
      <c r="R201" s="32"/>
      <c r="S201" s="32"/>
      <c r="T201" s="32"/>
      <c r="U201" s="32"/>
      <c r="V201" s="32"/>
      <c r="W201" s="31"/>
      <c r="X201" s="32"/>
      <c r="Y201" s="20"/>
    </row>
    <row r="202" spans="1:25" ht="24.75" customHeight="1">
      <c r="A202" s="33" t="s">
        <v>102</v>
      </c>
      <c r="B202" s="35" t="s">
        <v>150</v>
      </c>
      <c r="C202" s="34">
        <v>44197</v>
      </c>
      <c r="D202" s="34">
        <v>46752</v>
      </c>
      <c r="E202" s="35" t="s">
        <v>113</v>
      </c>
      <c r="F202" s="11" t="s">
        <v>31</v>
      </c>
      <c r="G202" s="12">
        <f t="shared" ref="G202:N202" si="230">G203+G207</f>
        <v>0</v>
      </c>
      <c r="H202" s="12">
        <f t="shared" si="230"/>
        <v>0</v>
      </c>
      <c r="I202" s="12">
        <f t="shared" si="230"/>
        <v>0</v>
      </c>
      <c r="J202" s="26">
        <f t="shared" si="230"/>
        <v>0</v>
      </c>
      <c r="K202" s="26">
        <f t="shared" si="230"/>
        <v>0</v>
      </c>
      <c r="L202" s="26">
        <f t="shared" si="230"/>
        <v>0</v>
      </c>
      <c r="M202" s="26">
        <f t="shared" ref="M202" si="231">M203+M207</f>
        <v>0</v>
      </c>
      <c r="N202" s="26">
        <f t="shared" si="230"/>
        <v>0</v>
      </c>
      <c r="O202" s="32" t="s">
        <v>151</v>
      </c>
      <c r="P202" s="32" t="s">
        <v>24</v>
      </c>
      <c r="Q202" s="32">
        <v>1</v>
      </c>
      <c r="R202" s="32" t="s">
        <v>62</v>
      </c>
      <c r="S202" s="32" t="s">
        <v>62</v>
      </c>
      <c r="T202" s="32" t="s">
        <v>62</v>
      </c>
      <c r="U202" s="32" t="s">
        <v>62</v>
      </c>
      <c r="V202" s="32" t="s">
        <v>62</v>
      </c>
      <c r="W202" s="29" t="s">
        <v>62</v>
      </c>
      <c r="X202" s="32">
        <v>1</v>
      </c>
      <c r="Y202" s="20"/>
    </row>
    <row r="203" spans="1:25" ht="25.5">
      <c r="A203" s="33"/>
      <c r="B203" s="35"/>
      <c r="C203" s="34"/>
      <c r="D203" s="35"/>
      <c r="E203" s="35"/>
      <c r="F203" s="11" t="s">
        <v>32</v>
      </c>
      <c r="G203" s="12">
        <f>G204+G205+G206</f>
        <v>0</v>
      </c>
      <c r="H203" s="12">
        <f t="shared" ref="H203:N203" si="232">H204+H205+H206</f>
        <v>0</v>
      </c>
      <c r="I203" s="12">
        <f t="shared" si="232"/>
        <v>0</v>
      </c>
      <c r="J203" s="26">
        <f t="shared" si="232"/>
        <v>0</v>
      </c>
      <c r="K203" s="26">
        <f t="shared" si="232"/>
        <v>0</v>
      </c>
      <c r="L203" s="26">
        <f t="shared" si="232"/>
        <v>0</v>
      </c>
      <c r="M203" s="26">
        <f t="shared" ref="M203" si="233">M204+M205+M206</f>
        <v>0</v>
      </c>
      <c r="N203" s="26">
        <f t="shared" si="232"/>
        <v>0</v>
      </c>
      <c r="O203" s="32"/>
      <c r="P203" s="32"/>
      <c r="Q203" s="32"/>
      <c r="R203" s="32"/>
      <c r="S203" s="32"/>
      <c r="T203" s="32"/>
      <c r="U203" s="32"/>
      <c r="V203" s="32"/>
      <c r="W203" s="30"/>
      <c r="X203" s="32"/>
      <c r="Y203" s="20"/>
    </row>
    <row r="204" spans="1:25" ht="55.5" customHeight="1">
      <c r="A204" s="33"/>
      <c r="B204" s="35"/>
      <c r="C204" s="34"/>
      <c r="D204" s="35"/>
      <c r="E204" s="35"/>
      <c r="F204" s="13" t="s">
        <v>33</v>
      </c>
      <c r="G204" s="12">
        <f>H204+I204+J204+K204+L204+N204+M204</f>
        <v>0</v>
      </c>
      <c r="H204" s="12">
        <v>0</v>
      </c>
      <c r="I204" s="12">
        <v>0</v>
      </c>
      <c r="J204" s="26">
        <v>0</v>
      </c>
      <c r="K204" s="26">
        <v>0</v>
      </c>
      <c r="L204" s="26">
        <v>0</v>
      </c>
      <c r="M204" s="26">
        <v>0</v>
      </c>
      <c r="N204" s="26">
        <v>0</v>
      </c>
      <c r="O204" s="32"/>
      <c r="P204" s="32"/>
      <c r="Q204" s="32"/>
      <c r="R204" s="32"/>
      <c r="S204" s="32"/>
      <c r="T204" s="32"/>
      <c r="U204" s="32"/>
      <c r="V204" s="32"/>
      <c r="W204" s="30"/>
      <c r="X204" s="32"/>
      <c r="Y204" s="20"/>
    </row>
    <row r="205" spans="1:25" ht="35.25" customHeight="1">
      <c r="A205" s="33"/>
      <c r="B205" s="35"/>
      <c r="C205" s="34"/>
      <c r="D205" s="35"/>
      <c r="E205" s="35"/>
      <c r="F205" s="11" t="s">
        <v>36</v>
      </c>
      <c r="G205" s="12">
        <f t="shared" ref="G205:G207" si="234">H205+I205+J205+K205+L205+N205+M205</f>
        <v>0</v>
      </c>
      <c r="H205" s="12">
        <v>0</v>
      </c>
      <c r="I205" s="12">
        <v>0</v>
      </c>
      <c r="J205" s="26">
        <v>0</v>
      </c>
      <c r="K205" s="26">
        <v>0</v>
      </c>
      <c r="L205" s="26">
        <v>0</v>
      </c>
      <c r="M205" s="26">
        <v>0</v>
      </c>
      <c r="N205" s="26">
        <v>0</v>
      </c>
      <c r="O205" s="32"/>
      <c r="P205" s="32"/>
      <c r="Q205" s="32"/>
      <c r="R205" s="32"/>
      <c r="S205" s="32"/>
      <c r="T205" s="32"/>
      <c r="U205" s="32"/>
      <c r="V205" s="32"/>
      <c r="W205" s="30"/>
      <c r="X205" s="32"/>
      <c r="Y205" s="20"/>
    </row>
    <row r="206" spans="1:25" ht="30" customHeight="1">
      <c r="A206" s="33"/>
      <c r="B206" s="35"/>
      <c r="C206" s="34"/>
      <c r="D206" s="35"/>
      <c r="E206" s="35"/>
      <c r="F206" s="11" t="s">
        <v>34</v>
      </c>
      <c r="G206" s="12">
        <f t="shared" si="234"/>
        <v>0</v>
      </c>
      <c r="H206" s="12">
        <v>0</v>
      </c>
      <c r="I206" s="12">
        <v>0</v>
      </c>
      <c r="J206" s="26">
        <v>0</v>
      </c>
      <c r="K206" s="26">
        <v>0</v>
      </c>
      <c r="L206" s="26">
        <v>0</v>
      </c>
      <c r="M206" s="26">
        <v>0</v>
      </c>
      <c r="N206" s="26">
        <v>0</v>
      </c>
      <c r="O206" s="32"/>
      <c r="P206" s="32"/>
      <c r="Q206" s="32"/>
      <c r="R206" s="32"/>
      <c r="S206" s="32"/>
      <c r="T206" s="32"/>
      <c r="U206" s="32"/>
      <c r="V206" s="32"/>
      <c r="W206" s="30"/>
      <c r="X206" s="32"/>
      <c r="Y206" s="20"/>
    </row>
    <row r="207" spans="1:25" ht="51">
      <c r="A207" s="33"/>
      <c r="B207" s="35"/>
      <c r="C207" s="34"/>
      <c r="D207" s="35"/>
      <c r="E207" s="35"/>
      <c r="F207" s="11" t="s">
        <v>35</v>
      </c>
      <c r="G207" s="12">
        <f t="shared" si="234"/>
        <v>0</v>
      </c>
      <c r="H207" s="12">
        <v>0</v>
      </c>
      <c r="I207" s="12">
        <v>0</v>
      </c>
      <c r="J207" s="26">
        <v>0</v>
      </c>
      <c r="K207" s="26">
        <v>0</v>
      </c>
      <c r="L207" s="26">
        <v>0</v>
      </c>
      <c r="M207" s="26">
        <v>0</v>
      </c>
      <c r="N207" s="26">
        <v>0</v>
      </c>
      <c r="O207" s="32"/>
      <c r="P207" s="32"/>
      <c r="Q207" s="32"/>
      <c r="R207" s="32"/>
      <c r="S207" s="32"/>
      <c r="T207" s="32"/>
      <c r="U207" s="32"/>
      <c r="V207" s="32"/>
      <c r="W207" s="31"/>
      <c r="X207" s="32"/>
      <c r="Y207" s="20"/>
    </row>
    <row r="208" spans="1:25" ht="28.5" customHeight="1">
      <c r="A208" s="33" t="s">
        <v>20</v>
      </c>
      <c r="B208" s="35" t="s">
        <v>110</v>
      </c>
      <c r="C208" s="35"/>
      <c r="D208" s="35"/>
      <c r="E208" s="35"/>
      <c r="F208" s="11" t="s">
        <v>31</v>
      </c>
      <c r="G208" s="12">
        <f>G214</f>
        <v>1000</v>
      </c>
      <c r="H208" s="12">
        <f t="shared" ref="H208:N208" si="235">H214</f>
        <v>0</v>
      </c>
      <c r="I208" s="12">
        <f t="shared" si="235"/>
        <v>0</v>
      </c>
      <c r="J208" s="26">
        <f t="shared" si="235"/>
        <v>0</v>
      </c>
      <c r="K208" s="26">
        <f t="shared" si="235"/>
        <v>1000</v>
      </c>
      <c r="L208" s="26">
        <f t="shared" si="235"/>
        <v>0</v>
      </c>
      <c r="M208" s="26">
        <f t="shared" ref="M208" si="236">M214</f>
        <v>0</v>
      </c>
      <c r="N208" s="26">
        <f t="shared" si="235"/>
        <v>0</v>
      </c>
      <c r="O208" s="32" t="s">
        <v>14</v>
      </c>
      <c r="P208" s="32" t="s">
        <v>14</v>
      </c>
      <c r="Q208" s="32" t="s">
        <v>14</v>
      </c>
      <c r="R208" s="32" t="s">
        <v>14</v>
      </c>
      <c r="S208" s="32" t="s">
        <v>14</v>
      </c>
      <c r="T208" s="32" t="s">
        <v>14</v>
      </c>
      <c r="U208" s="32" t="s">
        <v>14</v>
      </c>
      <c r="V208" s="32" t="s">
        <v>14</v>
      </c>
      <c r="W208" s="32" t="s">
        <v>14</v>
      </c>
      <c r="X208" s="32" t="s">
        <v>14</v>
      </c>
      <c r="Y208" s="20"/>
    </row>
    <row r="209" spans="1:25" ht="25.5">
      <c r="A209" s="33"/>
      <c r="B209" s="35"/>
      <c r="C209" s="35"/>
      <c r="D209" s="35"/>
      <c r="E209" s="35"/>
      <c r="F209" s="11" t="s">
        <v>32</v>
      </c>
      <c r="G209" s="12">
        <f t="shared" ref="G209:N213" si="237">G215</f>
        <v>1000</v>
      </c>
      <c r="H209" s="12">
        <f t="shared" si="237"/>
        <v>0</v>
      </c>
      <c r="I209" s="12">
        <f t="shared" si="237"/>
        <v>0</v>
      </c>
      <c r="J209" s="26">
        <f t="shared" si="237"/>
        <v>0</v>
      </c>
      <c r="K209" s="26">
        <f t="shared" si="237"/>
        <v>1000</v>
      </c>
      <c r="L209" s="26">
        <f t="shared" si="237"/>
        <v>0</v>
      </c>
      <c r="M209" s="26">
        <f t="shared" ref="M209" si="238">M215</f>
        <v>0</v>
      </c>
      <c r="N209" s="26">
        <f t="shared" si="237"/>
        <v>0</v>
      </c>
      <c r="O209" s="32"/>
      <c r="P209" s="32"/>
      <c r="Q209" s="32"/>
      <c r="R209" s="32"/>
      <c r="S209" s="32"/>
      <c r="T209" s="32"/>
      <c r="U209" s="32"/>
      <c r="V209" s="32"/>
      <c r="W209" s="32"/>
      <c r="X209" s="32"/>
      <c r="Y209" s="20"/>
    </row>
    <row r="210" spans="1:25" ht="55.5" customHeight="1">
      <c r="A210" s="33"/>
      <c r="B210" s="35"/>
      <c r="C210" s="35"/>
      <c r="D210" s="35"/>
      <c r="E210" s="35"/>
      <c r="F210" s="13" t="s">
        <v>33</v>
      </c>
      <c r="G210" s="12">
        <f t="shared" si="237"/>
        <v>1000</v>
      </c>
      <c r="H210" s="12">
        <f t="shared" si="237"/>
        <v>0</v>
      </c>
      <c r="I210" s="12">
        <f t="shared" si="237"/>
        <v>0</v>
      </c>
      <c r="J210" s="26">
        <f t="shared" si="237"/>
        <v>0</v>
      </c>
      <c r="K210" s="26">
        <f t="shared" si="237"/>
        <v>1000</v>
      </c>
      <c r="L210" s="26">
        <f t="shared" si="237"/>
        <v>0</v>
      </c>
      <c r="M210" s="26">
        <f t="shared" ref="M210" si="239">M216</f>
        <v>0</v>
      </c>
      <c r="N210" s="26">
        <f t="shared" si="237"/>
        <v>0</v>
      </c>
      <c r="O210" s="32"/>
      <c r="P210" s="32"/>
      <c r="Q210" s="32"/>
      <c r="R210" s="32"/>
      <c r="S210" s="32"/>
      <c r="T210" s="32"/>
      <c r="U210" s="32"/>
      <c r="V210" s="32"/>
      <c r="W210" s="32"/>
      <c r="X210" s="32"/>
      <c r="Y210" s="20"/>
    </row>
    <row r="211" spans="1:25" ht="25.5">
      <c r="A211" s="33"/>
      <c r="B211" s="35"/>
      <c r="C211" s="35"/>
      <c r="D211" s="35"/>
      <c r="E211" s="35"/>
      <c r="F211" s="11" t="s">
        <v>36</v>
      </c>
      <c r="G211" s="12">
        <f t="shared" si="237"/>
        <v>0</v>
      </c>
      <c r="H211" s="12">
        <f t="shared" si="237"/>
        <v>0</v>
      </c>
      <c r="I211" s="12">
        <f t="shared" si="237"/>
        <v>0</v>
      </c>
      <c r="J211" s="26">
        <f t="shared" si="237"/>
        <v>0</v>
      </c>
      <c r="K211" s="26">
        <f t="shared" si="237"/>
        <v>0</v>
      </c>
      <c r="L211" s="26">
        <f t="shared" si="237"/>
        <v>0</v>
      </c>
      <c r="M211" s="26">
        <f t="shared" ref="M211" si="240">M217</f>
        <v>0</v>
      </c>
      <c r="N211" s="26">
        <f t="shared" si="237"/>
        <v>0</v>
      </c>
      <c r="O211" s="32"/>
      <c r="P211" s="32"/>
      <c r="Q211" s="32"/>
      <c r="R211" s="32"/>
      <c r="S211" s="32"/>
      <c r="T211" s="32"/>
      <c r="U211" s="32"/>
      <c r="V211" s="32"/>
      <c r="W211" s="32"/>
      <c r="X211" s="32"/>
      <c r="Y211" s="20"/>
    </row>
    <row r="212" spans="1:25" ht="25.5">
      <c r="A212" s="33"/>
      <c r="B212" s="35"/>
      <c r="C212" s="35"/>
      <c r="D212" s="35"/>
      <c r="E212" s="35"/>
      <c r="F212" s="11" t="s">
        <v>34</v>
      </c>
      <c r="G212" s="12">
        <f t="shared" si="237"/>
        <v>0</v>
      </c>
      <c r="H212" s="12">
        <f t="shared" si="237"/>
        <v>0</v>
      </c>
      <c r="I212" s="12">
        <f t="shared" si="237"/>
        <v>0</v>
      </c>
      <c r="J212" s="26">
        <f t="shared" si="237"/>
        <v>0</v>
      </c>
      <c r="K212" s="26">
        <f t="shared" si="237"/>
        <v>0</v>
      </c>
      <c r="L212" s="26">
        <f t="shared" si="237"/>
        <v>0</v>
      </c>
      <c r="M212" s="26">
        <f t="shared" ref="M212" si="241">M218</f>
        <v>0</v>
      </c>
      <c r="N212" s="26">
        <f t="shared" si="237"/>
        <v>0</v>
      </c>
      <c r="O212" s="32"/>
      <c r="P212" s="32"/>
      <c r="Q212" s="32"/>
      <c r="R212" s="32"/>
      <c r="S212" s="32"/>
      <c r="T212" s="32"/>
      <c r="U212" s="32"/>
      <c r="V212" s="32"/>
      <c r="W212" s="32"/>
      <c r="X212" s="32"/>
      <c r="Y212" s="20"/>
    </row>
    <row r="213" spans="1:25" ht="51">
      <c r="A213" s="33"/>
      <c r="B213" s="35"/>
      <c r="C213" s="35"/>
      <c r="D213" s="35"/>
      <c r="E213" s="35"/>
      <c r="F213" s="11" t="s">
        <v>35</v>
      </c>
      <c r="G213" s="12">
        <f t="shared" si="237"/>
        <v>0</v>
      </c>
      <c r="H213" s="12">
        <f t="shared" si="237"/>
        <v>0</v>
      </c>
      <c r="I213" s="12">
        <f t="shared" si="237"/>
        <v>0</v>
      </c>
      <c r="J213" s="26">
        <f t="shared" si="237"/>
        <v>0</v>
      </c>
      <c r="K213" s="26">
        <f t="shared" si="237"/>
        <v>0</v>
      </c>
      <c r="L213" s="26">
        <f t="shared" si="237"/>
        <v>0</v>
      </c>
      <c r="M213" s="26">
        <f t="shared" ref="M213" si="242">M219</f>
        <v>0</v>
      </c>
      <c r="N213" s="26">
        <f t="shared" si="237"/>
        <v>0</v>
      </c>
      <c r="O213" s="32"/>
      <c r="P213" s="32"/>
      <c r="Q213" s="32"/>
      <c r="R213" s="32"/>
      <c r="S213" s="32"/>
      <c r="T213" s="32"/>
      <c r="U213" s="32"/>
      <c r="V213" s="32"/>
      <c r="W213" s="32"/>
      <c r="X213" s="32"/>
      <c r="Y213" s="20"/>
    </row>
    <row r="214" spans="1:25">
      <c r="A214" s="33" t="s">
        <v>21</v>
      </c>
      <c r="B214" s="35" t="s">
        <v>159</v>
      </c>
      <c r="C214" s="34">
        <v>44197</v>
      </c>
      <c r="D214" s="34">
        <v>46752</v>
      </c>
      <c r="E214" s="35" t="s">
        <v>113</v>
      </c>
      <c r="F214" s="11" t="s">
        <v>31</v>
      </c>
      <c r="G214" s="12">
        <f>G220+G226+G232</f>
        <v>1000</v>
      </c>
      <c r="H214" s="12">
        <f t="shared" ref="H214:N214" si="243">H220+H226+H232</f>
        <v>0</v>
      </c>
      <c r="I214" s="12">
        <f t="shared" si="243"/>
        <v>0</v>
      </c>
      <c r="J214" s="26">
        <f t="shared" si="243"/>
        <v>0</v>
      </c>
      <c r="K214" s="26">
        <f t="shared" si="243"/>
        <v>1000</v>
      </c>
      <c r="L214" s="26">
        <f t="shared" si="243"/>
        <v>0</v>
      </c>
      <c r="M214" s="26">
        <f t="shared" ref="M214" si="244">M220+M226+M232</f>
        <v>0</v>
      </c>
      <c r="N214" s="26">
        <f t="shared" si="243"/>
        <v>0</v>
      </c>
      <c r="O214" s="32" t="s">
        <v>14</v>
      </c>
      <c r="P214" s="32" t="s">
        <v>14</v>
      </c>
      <c r="Q214" s="32" t="s">
        <v>14</v>
      </c>
      <c r="R214" s="32" t="s">
        <v>14</v>
      </c>
      <c r="S214" s="32" t="s">
        <v>14</v>
      </c>
      <c r="T214" s="32" t="s">
        <v>14</v>
      </c>
      <c r="U214" s="32" t="s">
        <v>14</v>
      </c>
      <c r="V214" s="32" t="s">
        <v>14</v>
      </c>
      <c r="W214" s="32" t="s">
        <v>14</v>
      </c>
      <c r="X214" s="32" t="s">
        <v>14</v>
      </c>
      <c r="Y214" s="20"/>
    </row>
    <row r="215" spans="1:25" ht="25.5">
      <c r="A215" s="33"/>
      <c r="B215" s="35"/>
      <c r="C215" s="34"/>
      <c r="D215" s="35"/>
      <c r="E215" s="35"/>
      <c r="F215" s="11" t="s">
        <v>32</v>
      </c>
      <c r="G215" s="12">
        <f t="shared" ref="G215:N219" si="245">G221+G227+G233</f>
        <v>1000</v>
      </c>
      <c r="H215" s="12">
        <f t="shared" si="245"/>
        <v>0</v>
      </c>
      <c r="I215" s="12">
        <f t="shared" si="245"/>
        <v>0</v>
      </c>
      <c r="J215" s="26">
        <f t="shared" si="245"/>
        <v>0</v>
      </c>
      <c r="K215" s="26">
        <f t="shared" si="245"/>
        <v>1000</v>
      </c>
      <c r="L215" s="26">
        <f t="shared" si="245"/>
        <v>0</v>
      </c>
      <c r="M215" s="26">
        <f t="shared" ref="M215" si="246">M221+M227+M233</f>
        <v>0</v>
      </c>
      <c r="N215" s="26">
        <f t="shared" si="245"/>
        <v>0</v>
      </c>
      <c r="O215" s="32"/>
      <c r="P215" s="32"/>
      <c r="Q215" s="32"/>
      <c r="R215" s="32"/>
      <c r="S215" s="32"/>
      <c r="T215" s="32"/>
      <c r="U215" s="32"/>
      <c r="V215" s="32"/>
      <c r="W215" s="32"/>
      <c r="X215" s="32"/>
      <c r="Y215" s="20"/>
    </row>
    <row r="216" spans="1:25" ht="57.75" customHeight="1">
      <c r="A216" s="33"/>
      <c r="B216" s="35"/>
      <c r="C216" s="34"/>
      <c r="D216" s="35"/>
      <c r="E216" s="35"/>
      <c r="F216" s="13" t="s">
        <v>33</v>
      </c>
      <c r="G216" s="12">
        <f t="shared" si="245"/>
        <v>1000</v>
      </c>
      <c r="H216" s="12">
        <f t="shared" si="245"/>
        <v>0</v>
      </c>
      <c r="I216" s="12">
        <f t="shared" si="245"/>
        <v>0</v>
      </c>
      <c r="J216" s="26">
        <f t="shared" si="245"/>
        <v>0</v>
      </c>
      <c r="K216" s="26">
        <f t="shared" si="245"/>
        <v>1000</v>
      </c>
      <c r="L216" s="26">
        <f t="shared" si="245"/>
        <v>0</v>
      </c>
      <c r="M216" s="26">
        <f t="shared" ref="M216" si="247">M222+M228+M234</f>
        <v>0</v>
      </c>
      <c r="N216" s="26">
        <f t="shared" si="245"/>
        <v>0</v>
      </c>
      <c r="O216" s="32"/>
      <c r="P216" s="32"/>
      <c r="Q216" s="32"/>
      <c r="R216" s="32"/>
      <c r="S216" s="32"/>
      <c r="T216" s="32"/>
      <c r="U216" s="32"/>
      <c r="V216" s="32"/>
      <c r="W216" s="32"/>
      <c r="X216" s="32"/>
      <c r="Y216" s="20"/>
    </row>
    <row r="217" spans="1:25" ht="25.5">
      <c r="A217" s="33"/>
      <c r="B217" s="35"/>
      <c r="C217" s="34"/>
      <c r="D217" s="35"/>
      <c r="E217" s="35"/>
      <c r="F217" s="11" t="s">
        <v>36</v>
      </c>
      <c r="G217" s="12">
        <f t="shared" si="245"/>
        <v>0</v>
      </c>
      <c r="H217" s="12">
        <f t="shared" si="245"/>
        <v>0</v>
      </c>
      <c r="I217" s="12">
        <f t="shared" si="245"/>
        <v>0</v>
      </c>
      <c r="J217" s="26">
        <f t="shared" si="245"/>
        <v>0</v>
      </c>
      <c r="K217" s="26">
        <f t="shared" si="245"/>
        <v>0</v>
      </c>
      <c r="L217" s="26">
        <f t="shared" si="245"/>
        <v>0</v>
      </c>
      <c r="M217" s="26">
        <f t="shared" ref="M217" si="248">M223+M229+M235</f>
        <v>0</v>
      </c>
      <c r="N217" s="26">
        <f t="shared" si="245"/>
        <v>0</v>
      </c>
      <c r="O217" s="32"/>
      <c r="P217" s="32"/>
      <c r="Q217" s="32"/>
      <c r="R217" s="32"/>
      <c r="S217" s="32"/>
      <c r="T217" s="32"/>
      <c r="U217" s="32"/>
      <c r="V217" s="32"/>
      <c r="W217" s="32"/>
      <c r="X217" s="32"/>
      <c r="Y217" s="20"/>
    </row>
    <row r="218" spans="1:25" ht="25.5">
      <c r="A218" s="33"/>
      <c r="B218" s="35"/>
      <c r="C218" s="34"/>
      <c r="D218" s="35"/>
      <c r="E218" s="35"/>
      <c r="F218" s="11" t="s">
        <v>34</v>
      </c>
      <c r="G218" s="12">
        <f t="shared" si="245"/>
        <v>0</v>
      </c>
      <c r="H218" s="12">
        <f t="shared" si="245"/>
        <v>0</v>
      </c>
      <c r="I218" s="12">
        <f t="shared" si="245"/>
        <v>0</v>
      </c>
      <c r="J218" s="26">
        <f t="shared" si="245"/>
        <v>0</v>
      </c>
      <c r="K218" s="26">
        <f t="shared" si="245"/>
        <v>0</v>
      </c>
      <c r="L218" s="26">
        <f t="shared" si="245"/>
        <v>0</v>
      </c>
      <c r="M218" s="26">
        <f t="shared" ref="M218" si="249">M224+M230+M236</f>
        <v>0</v>
      </c>
      <c r="N218" s="26">
        <f t="shared" si="245"/>
        <v>0</v>
      </c>
      <c r="O218" s="32"/>
      <c r="P218" s="32"/>
      <c r="Q218" s="32"/>
      <c r="R218" s="32"/>
      <c r="S218" s="32"/>
      <c r="T218" s="32"/>
      <c r="U218" s="32"/>
      <c r="V218" s="32"/>
      <c r="W218" s="32"/>
      <c r="X218" s="32"/>
      <c r="Y218" s="20"/>
    </row>
    <row r="219" spans="1:25" ht="51">
      <c r="A219" s="33"/>
      <c r="B219" s="35"/>
      <c r="C219" s="34"/>
      <c r="D219" s="35"/>
      <c r="E219" s="35"/>
      <c r="F219" s="11" t="s">
        <v>35</v>
      </c>
      <c r="G219" s="12">
        <f t="shared" si="245"/>
        <v>0</v>
      </c>
      <c r="H219" s="12">
        <f t="shared" si="245"/>
        <v>0</v>
      </c>
      <c r="I219" s="12">
        <f t="shared" si="245"/>
        <v>0</v>
      </c>
      <c r="J219" s="26">
        <f t="shared" si="245"/>
        <v>0</v>
      </c>
      <c r="K219" s="26">
        <f t="shared" si="245"/>
        <v>0</v>
      </c>
      <c r="L219" s="26">
        <f t="shared" si="245"/>
        <v>0</v>
      </c>
      <c r="M219" s="26">
        <f t="shared" ref="M219" si="250">M225+M231+M237</f>
        <v>0</v>
      </c>
      <c r="N219" s="26">
        <f t="shared" si="245"/>
        <v>0</v>
      </c>
      <c r="O219" s="32"/>
      <c r="P219" s="32"/>
      <c r="Q219" s="32"/>
      <c r="R219" s="32"/>
      <c r="S219" s="32"/>
      <c r="T219" s="32"/>
      <c r="U219" s="32"/>
      <c r="V219" s="32"/>
      <c r="W219" s="32"/>
      <c r="X219" s="32"/>
      <c r="Y219" s="20"/>
    </row>
    <row r="220" spans="1:25" ht="28.5" customHeight="1">
      <c r="A220" s="33" t="s">
        <v>22</v>
      </c>
      <c r="B220" s="35" t="s">
        <v>85</v>
      </c>
      <c r="C220" s="34">
        <v>44197</v>
      </c>
      <c r="D220" s="34">
        <v>46752</v>
      </c>
      <c r="E220" s="35" t="s">
        <v>113</v>
      </c>
      <c r="F220" s="11" t="s">
        <v>31</v>
      </c>
      <c r="G220" s="12">
        <f t="shared" ref="G220:N220" si="251">G221+G225</f>
        <v>0</v>
      </c>
      <c r="H220" s="12">
        <f t="shared" si="251"/>
        <v>0</v>
      </c>
      <c r="I220" s="12">
        <f t="shared" si="251"/>
        <v>0</v>
      </c>
      <c r="J220" s="26">
        <f t="shared" si="251"/>
        <v>0</v>
      </c>
      <c r="K220" s="26">
        <f t="shared" si="251"/>
        <v>0</v>
      </c>
      <c r="L220" s="26">
        <f t="shared" si="251"/>
        <v>0</v>
      </c>
      <c r="M220" s="26">
        <f t="shared" ref="M220" si="252">M221+M225</f>
        <v>0</v>
      </c>
      <c r="N220" s="26">
        <f t="shared" si="251"/>
        <v>0</v>
      </c>
      <c r="O220" s="32" t="s">
        <v>158</v>
      </c>
      <c r="P220" s="32" t="s">
        <v>24</v>
      </c>
      <c r="Q220" s="37">
        <v>20</v>
      </c>
      <c r="R220" s="37">
        <v>19.3</v>
      </c>
      <c r="S220" s="37">
        <v>19.5</v>
      </c>
      <c r="T220" s="37">
        <v>19.7</v>
      </c>
      <c r="U220" s="37">
        <v>19.8</v>
      </c>
      <c r="V220" s="37">
        <v>19.899999999999999</v>
      </c>
      <c r="W220" s="51">
        <v>20</v>
      </c>
      <c r="X220" s="37">
        <v>20.100000000000001</v>
      </c>
      <c r="Y220" s="21"/>
    </row>
    <row r="221" spans="1:25" ht="25.5">
      <c r="A221" s="33"/>
      <c r="B221" s="35"/>
      <c r="C221" s="34"/>
      <c r="D221" s="35"/>
      <c r="E221" s="35"/>
      <c r="F221" s="11" t="s">
        <v>32</v>
      </c>
      <c r="G221" s="12">
        <f t="shared" ref="G221:N221" si="253">G222+G223+G224</f>
        <v>0</v>
      </c>
      <c r="H221" s="12">
        <f t="shared" si="253"/>
        <v>0</v>
      </c>
      <c r="I221" s="12">
        <f t="shared" si="253"/>
        <v>0</v>
      </c>
      <c r="J221" s="26">
        <f t="shared" si="253"/>
        <v>0</v>
      </c>
      <c r="K221" s="26">
        <f t="shared" si="253"/>
        <v>0</v>
      </c>
      <c r="L221" s="26">
        <f t="shared" si="253"/>
        <v>0</v>
      </c>
      <c r="M221" s="26">
        <f t="shared" ref="M221" si="254">M222+M223+M224</f>
        <v>0</v>
      </c>
      <c r="N221" s="26">
        <f t="shared" si="253"/>
        <v>0</v>
      </c>
      <c r="O221" s="32"/>
      <c r="P221" s="32"/>
      <c r="Q221" s="37"/>
      <c r="R221" s="37"/>
      <c r="S221" s="37"/>
      <c r="T221" s="37"/>
      <c r="U221" s="37"/>
      <c r="V221" s="37"/>
      <c r="W221" s="52"/>
      <c r="X221" s="37"/>
      <c r="Y221" s="21"/>
    </row>
    <row r="222" spans="1:25" ht="60" customHeight="1">
      <c r="A222" s="33"/>
      <c r="B222" s="35"/>
      <c r="C222" s="34"/>
      <c r="D222" s="35"/>
      <c r="E222" s="35"/>
      <c r="F222" s="13" t="s">
        <v>33</v>
      </c>
      <c r="G222" s="12">
        <f>H222+I222+J222+K222+L222+N222+M222</f>
        <v>0</v>
      </c>
      <c r="H222" s="12">
        <v>0</v>
      </c>
      <c r="I222" s="12">
        <v>0</v>
      </c>
      <c r="J222" s="26">
        <v>0</v>
      </c>
      <c r="K222" s="26">
        <v>0</v>
      </c>
      <c r="L222" s="26">
        <v>0</v>
      </c>
      <c r="M222" s="26">
        <v>0</v>
      </c>
      <c r="N222" s="26">
        <v>0</v>
      </c>
      <c r="O222" s="32"/>
      <c r="P222" s="32"/>
      <c r="Q222" s="37"/>
      <c r="R222" s="37"/>
      <c r="S222" s="37"/>
      <c r="T222" s="37"/>
      <c r="U222" s="37"/>
      <c r="V222" s="37"/>
      <c r="W222" s="52"/>
      <c r="X222" s="37"/>
      <c r="Y222" s="21"/>
    </row>
    <row r="223" spans="1:25" ht="25.5">
      <c r="A223" s="33"/>
      <c r="B223" s="35"/>
      <c r="C223" s="34"/>
      <c r="D223" s="35"/>
      <c r="E223" s="35"/>
      <c r="F223" s="11" t="s">
        <v>36</v>
      </c>
      <c r="G223" s="12">
        <f t="shared" ref="G223:G225" si="255">H223+I223+J223+K223+L223+N223+M223</f>
        <v>0</v>
      </c>
      <c r="H223" s="12">
        <v>0</v>
      </c>
      <c r="I223" s="12">
        <v>0</v>
      </c>
      <c r="J223" s="26">
        <v>0</v>
      </c>
      <c r="K223" s="26">
        <v>0</v>
      </c>
      <c r="L223" s="26">
        <v>0</v>
      </c>
      <c r="M223" s="26">
        <v>0</v>
      </c>
      <c r="N223" s="26">
        <v>0</v>
      </c>
      <c r="O223" s="32"/>
      <c r="P223" s="32"/>
      <c r="Q223" s="37"/>
      <c r="R223" s="37"/>
      <c r="S223" s="37"/>
      <c r="T223" s="37"/>
      <c r="U223" s="37"/>
      <c r="V223" s="37"/>
      <c r="W223" s="52"/>
      <c r="X223" s="37"/>
      <c r="Y223" s="21"/>
    </row>
    <row r="224" spans="1:25" ht="25.5">
      <c r="A224" s="33"/>
      <c r="B224" s="35"/>
      <c r="C224" s="34"/>
      <c r="D224" s="35"/>
      <c r="E224" s="35"/>
      <c r="F224" s="11" t="s">
        <v>34</v>
      </c>
      <c r="G224" s="12">
        <f t="shared" si="255"/>
        <v>0</v>
      </c>
      <c r="H224" s="12">
        <v>0</v>
      </c>
      <c r="I224" s="12">
        <v>0</v>
      </c>
      <c r="J224" s="26">
        <v>0</v>
      </c>
      <c r="K224" s="26">
        <v>0</v>
      </c>
      <c r="L224" s="26">
        <v>0</v>
      </c>
      <c r="M224" s="26">
        <v>0</v>
      </c>
      <c r="N224" s="26">
        <v>0</v>
      </c>
      <c r="O224" s="32"/>
      <c r="P224" s="32"/>
      <c r="Q224" s="37"/>
      <c r="R224" s="37"/>
      <c r="S224" s="37"/>
      <c r="T224" s="37"/>
      <c r="U224" s="37"/>
      <c r="V224" s="37"/>
      <c r="W224" s="52"/>
      <c r="X224" s="37"/>
      <c r="Y224" s="21"/>
    </row>
    <row r="225" spans="1:25" ht="51">
      <c r="A225" s="33"/>
      <c r="B225" s="35"/>
      <c r="C225" s="34"/>
      <c r="D225" s="35"/>
      <c r="E225" s="35"/>
      <c r="F225" s="11" t="s">
        <v>35</v>
      </c>
      <c r="G225" s="12">
        <f t="shared" si="255"/>
        <v>0</v>
      </c>
      <c r="H225" s="12">
        <v>0</v>
      </c>
      <c r="I225" s="12">
        <v>0</v>
      </c>
      <c r="J225" s="26">
        <v>0</v>
      </c>
      <c r="K225" s="26">
        <v>0</v>
      </c>
      <c r="L225" s="26">
        <v>0</v>
      </c>
      <c r="M225" s="26">
        <v>0</v>
      </c>
      <c r="N225" s="26">
        <v>0</v>
      </c>
      <c r="O225" s="32"/>
      <c r="P225" s="32"/>
      <c r="Q225" s="37"/>
      <c r="R225" s="37"/>
      <c r="S225" s="37"/>
      <c r="T225" s="37"/>
      <c r="U225" s="37"/>
      <c r="V225" s="37"/>
      <c r="W225" s="52"/>
      <c r="X225" s="37"/>
      <c r="Y225" s="21"/>
    </row>
    <row r="226" spans="1:25" ht="27.75" customHeight="1">
      <c r="A226" s="33" t="s">
        <v>23</v>
      </c>
      <c r="B226" s="35" t="s">
        <v>86</v>
      </c>
      <c r="C226" s="34">
        <v>44197</v>
      </c>
      <c r="D226" s="34">
        <v>46752</v>
      </c>
      <c r="E226" s="35" t="s">
        <v>113</v>
      </c>
      <c r="F226" s="11" t="s">
        <v>31</v>
      </c>
      <c r="G226" s="12">
        <f t="shared" ref="G226:N226" si="256">G227+G231</f>
        <v>0</v>
      </c>
      <c r="H226" s="12">
        <f t="shared" si="256"/>
        <v>0</v>
      </c>
      <c r="I226" s="12">
        <f t="shared" si="256"/>
        <v>0</v>
      </c>
      <c r="J226" s="26">
        <f t="shared" si="256"/>
        <v>0</v>
      </c>
      <c r="K226" s="26">
        <f t="shared" si="256"/>
        <v>0</v>
      </c>
      <c r="L226" s="26">
        <f t="shared" si="256"/>
        <v>0</v>
      </c>
      <c r="M226" s="26">
        <f t="shared" ref="M226" si="257">M227+M231</f>
        <v>0</v>
      </c>
      <c r="N226" s="26">
        <f t="shared" si="256"/>
        <v>0</v>
      </c>
      <c r="O226" s="41"/>
      <c r="P226" s="41"/>
      <c r="Q226" s="38"/>
      <c r="R226" s="38"/>
      <c r="S226" s="38"/>
      <c r="T226" s="38"/>
      <c r="U226" s="38"/>
      <c r="V226" s="38"/>
      <c r="W226" s="52"/>
      <c r="X226" s="38"/>
      <c r="Y226" s="22"/>
    </row>
    <row r="227" spans="1:25" ht="25.5">
      <c r="A227" s="33"/>
      <c r="B227" s="35"/>
      <c r="C227" s="34"/>
      <c r="D227" s="35"/>
      <c r="E227" s="35"/>
      <c r="F227" s="11" t="s">
        <v>32</v>
      </c>
      <c r="G227" s="12">
        <f t="shared" ref="G227:N227" si="258">G228+G229+G230</f>
        <v>0</v>
      </c>
      <c r="H227" s="12">
        <f t="shared" si="258"/>
        <v>0</v>
      </c>
      <c r="I227" s="12">
        <f t="shared" si="258"/>
        <v>0</v>
      </c>
      <c r="J227" s="26">
        <f t="shared" si="258"/>
        <v>0</v>
      </c>
      <c r="K227" s="26">
        <f t="shared" si="258"/>
        <v>0</v>
      </c>
      <c r="L227" s="26">
        <f t="shared" si="258"/>
        <v>0</v>
      </c>
      <c r="M227" s="26">
        <f t="shared" ref="M227" si="259">M228+M229+M230</f>
        <v>0</v>
      </c>
      <c r="N227" s="26">
        <f t="shared" si="258"/>
        <v>0</v>
      </c>
      <c r="O227" s="41"/>
      <c r="P227" s="41"/>
      <c r="Q227" s="38"/>
      <c r="R227" s="38"/>
      <c r="S227" s="38"/>
      <c r="T227" s="38"/>
      <c r="U227" s="38"/>
      <c r="V227" s="38"/>
      <c r="W227" s="52"/>
      <c r="X227" s="38"/>
      <c r="Y227" s="22"/>
    </row>
    <row r="228" spans="1:25" ht="38.25">
      <c r="A228" s="33"/>
      <c r="B228" s="35"/>
      <c r="C228" s="34"/>
      <c r="D228" s="35"/>
      <c r="E228" s="35"/>
      <c r="F228" s="13" t="s">
        <v>33</v>
      </c>
      <c r="G228" s="12">
        <f>H228+I228+J228+K228+L228+N228+M228</f>
        <v>0</v>
      </c>
      <c r="H228" s="12">
        <v>0</v>
      </c>
      <c r="I228" s="12">
        <v>0</v>
      </c>
      <c r="J228" s="26">
        <v>0</v>
      </c>
      <c r="K228" s="26">
        <v>0</v>
      </c>
      <c r="L228" s="26">
        <v>0</v>
      </c>
      <c r="M228" s="26">
        <v>0</v>
      </c>
      <c r="N228" s="26">
        <v>0</v>
      </c>
      <c r="O228" s="41"/>
      <c r="P228" s="41"/>
      <c r="Q228" s="38"/>
      <c r="R228" s="38"/>
      <c r="S228" s="38"/>
      <c r="T228" s="38"/>
      <c r="U228" s="38"/>
      <c r="V228" s="38"/>
      <c r="W228" s="52"/>
      <c r="X228" s="38"/>
      <c r="Y228" s="22"/>
    </row>
    <row r="229" spans="1:25" ht="25.5">
      <c r="A229" s="33"/>
      <c r="B229" s="35"/>
      <c r="C229" s="34"/>
      <c r="D229" s="35"/>
      <c r="E229" s="35"/>
      <c r="F229" s="11" t="s">
        <v>36</v>
      </c>
      <c r="G229" s="12">
        <f t="shared" ref="G229:G231" si="260">H229+I229+J229+K229+L229+N229+M229</f>
        <v>0</v>
      </c>
      <c r="H229" s="12">
        <v>0</v>
      </c>
      <c r="I229" s="12">
        <v>0</v>
      </c>
      <c r="J229" s="26">
        <v>0</v>
      </c>
      <c r="K229" s="26">
        <v>0</v>
      </c>
      <c r="L229" s="26">
        <v>0</v>
      </c>
      <c r="M229" s="26">
        <v>0</v>
      </c>
      <c r="N229" s="26">
        <v>0</v>
      </c>
      <c r="O229" s="41"/>
      <c r="P229" s="41"/>
      <c r="Q229" s="38"/>
      <c r="R229" s="38"/>
      <c r="S229" s="38"/>
      <c r="T229" s="38"/>
      <c r="U229" s="38"/>
      <c r="V229" s="38"/>
      <c r="W229" s="52"/>
      <c r="X229" s="38"/>
      <c r="Y229" s="22"/>
    </row>
    <row r="230" spans="1:25" ht="25.5">
      <c r="A230" s="33"/>
      <c r="B230" s="35"/>
      <c r="C230" s="34"/>
      <c r="D230" s="35"/>
      <c r="E230" s="35"/>
      <c r="F230" s="11" t="s">
        <v>34</v>
      </c>
      <c r="G230" s="12">
        <f t="shared" si="260"/>
        <v>0</v>
      </c>
      <c r="H230" s="12">
        <v>0</v>
      </c>
      <c r="I230" s="12">
        <v>0</v>
      </c>
      <c r="J230" s="26">
        <v>0</v>
      </c>
      <c r="K230" s="26">
        <v>0</v>
      </c>
      <c r="L230" s="26">
        <v>0</v>
      </c>
      <c r="M230" s="26">
        <v>0</v>
      </c>
      <c r="N230" s="26">
        <v>0</v>
      </c>
      <c r="O230" s="41"/>
      <c r="P230" s="41"/>
      <c r="Q230" s="38"/>
      <c r="R230" s="38"/>
      <c r="S230" s="38"/>
      <c r="T230" s="38"/>
      <c r="U230" s="38"/>
      <c r="V230" s="38"/>
      <c r="W230" s="52"/>
      <c r="X230" s="38"/>
      <c r="Y230" s="22"/>
    </row>
    <row r="231" spans="1:25" ht="41.25" customHeight="1">
      <c r="A231" s="33"/>
      <c r="B231" s="35"/>
      <c r="C231" s="34"/>
      <c r="D231" s="35"/>
      <c r="E231" s="35"/>
      <c r="F231" s="11" t="s">
        <v>35</v>
      </c>
      <c r="G231" s="12">
        <f t="shared" si="260"/>
        <v>0</v>
      </c>
      <c r="H231" s="12">
        <v>0</v>
      </c>
      <c r="I231" s="12">
        <v>0</v>
      </c>
      <c r="J231" s="26">
        <v>0</v>
      </c>
      <c r="K231" s="26">
        <v>0</v>
      </c>
      <c r="L231" s="26">
        <v>0</v>
      </c>
      <c r="M231" s="26">
        <v>0</v>
      </c>
      <c r="N231" s="26">
        <v>0</v>
      </c>
      <c r="O231" s="41"/>
      <c r="P231" s="41"/>
      <c r="Q231" s="38"/>
      <c r="R231" s="38"/>
      <c r="S231" s="38"/>
      <c r="T231" s="38"/>
      <c r="U231" s="38"/>
      <c r="V231" s="38"/>
      <c r="W231" s="52"/>
      <c r="X231" s="38"/>
      <c r="Y231" s="22"/>
    </row>
    <row r="232" spans="1:25" ht="27" customHeight="1">
      <c r="A232" s="33" t="s">
        <v>25</v>
      </c>
      <c r="B232" s="35" t="s">
        <v>160</v>
      </c>
      <c r="C232" s="34">
        <v>44197</v>
      </c>
      <c r="D232" s="34">
        <v>46752</v>
      </c>
      <c r="E232" s="35" t="s">
        <v>113</v>
      </c>
      <c r="F232" s="11" t="s">
        <v>31</v>
      </c>
      <c r="G232" s="12">
        <f t="shared" ref="G232:N232" si="261">G233+G237</f>
        <v>1000</v>
      </c>
      <c r="H232" s="12">
        <f t="shared" si="261"/>
        <v>0</v>
      </c>
      <c r="I232" s="12">
        <f t="shared" si="261"/>
        <v>0</v>
      </c>
      <c r="J232" s="26">
        <f t="shared" si="261"/>
        <v>0</v>
      </c>
      <c r="K232" s="26">
        <f t="shared" si="261"/>
        <v>1000</v>
      </c>
      <c r="L232" s="26">
        <f t="shared" si="261"/>
        <v>0</v>
      </c>
      <c r="M232" s="26">
        <f t="shared" ref="M232" si="262">M233+M237</f>
        <v>0</v>
      </c>
      <c r="N232" s="26">
        <f t="shared" si="261"/>
        <v>0</v>
      </c>
      <c r="O232" s="41"/>
      <c r="P232" s="41"/>
      <c r="Q232" s="38"/>
      <c r="R232" s="38"/>
      <c r="S232" s="38"/>
      <c r="T232" s="38"/>
      <c r="U232" s="38"/>
      <c r="V232" s="38"/>
      <c r="W232" s="52"/>
      <c r="X232" s="38"/>
      <c r="Y232" s="22"/>
    </row>
    <row r="233" spans="1:25" ht="25.5">
      <c r="A233" s="33"/>
      <c r="B233" s="35"/>
      <c r="C233" s="34"/>
      <c r="D233" s="35"/>
      <c r="E233" s="35"/>
      <c r="F233" s="11" t="s">
        <v>32</v>
      </c>
      <c r="G233" s="12">
        <f t="shared" ref="G233:N233" si="263">G234+G235+G236</f>
        <v>1000</v>
      </c>
      <c r="H233" s="12">
        <f t="shared" si="263"/>
        <v>0</v>
      </c>
      <c r="I233" s="12">
        <f t="shared" si="263"/>
        <v>0</v>
      </c>
      <c r="J233" s="26">
        <f t="shared" si="263"/>
        <v>0</v>
      </c>
      <c r="K233" s="26">
        <f t="shared" si="263"/>
        <v>1000</v>
      </c>
      <c r="L233" s="26">
        <f t="shared" si="263"/>
        <v>0</v>
      </c>
      <c r="M233" s="26">
        <f t="shared" ref="M233" si="264">M234+M235+M236</f>
        <v>0</v>
      </c>
      <c r="N233" s="26">
        <f t="shared" si="263"/>
        <v>0</v>
      </c>
      <c r="O233" s="41"/>
      <c r="P233" s="41"/>
      <c r="Q233" s="38"/>
      <c r="R233" s="38"/>
      <c r="S233" s="38"/>
      <c r="T233" s="38"/>
      <c r="U233" s="38"/>
      <c r="V233" s="38"/>
      <c r="W233" s="52"/>
      <c r="X233" s="38"/>
      <c r="Y233" s="22"/>
    </row>
    <row r="234" spans="1:25" ht="60" customHeight="1">
      <c r="A234" s="33"/>
      <c r="B234" s="35"/>
      <c r="C234" s="34"/>
      <c r="D234" s="35"/>
      <c r="E234" s="35"/>
      <c r="F234" s="13" t="s">
        <v>33</v>
      </c>
      <c r="G234" s="12">
        <f>H234+I234+J234+K234+L234+N234+M234</f>
        <v>1000</v>
      </c>
      <c r="H234" s="12">
        <v>0</v>
      </c>
      <c r="I234" s="12">
        <v>0</v>
      </c>
      <c r="J234" s="26">
        <v>0</v>
      </c>
      <c r="K234" s="26">
        <v>1000</v>
      </c>
      <c r="L234" s="26">
        <v>0</v>
      </c>
      <c r="M234" s="26">
        <v>0</v>
      </c>
      <c r="N234" s="26">
        <v>0</v>
      </c>
      <c r="O234" s="41"/>
      <c r="P234" s="41"/>
      <c r="Q234" s="38"/>
      <c r="R234" s="38"/>
      <c r="S234" s="38"/>
      <c r="T234" s="38"/>
      <c r="U234" s="38"/>
      <c r="V234" s="38"/>
      <c r="W234" s="52"/>
      <c r="X234" s="38"/>
      <c r="Y234" s="22"/>
    </row>
    <row r="235" spans="1:25" ht="25.5">
      <c r="A235" s="33"/>
      <c r="B235" s="35"/>
      <c r="C235" s="34"/>
      <c r="D235" s="35"/>
      <c r="E235" s="35"/>
      <c r="F235" s="11" t="s">
        <v>36</v>
      </c>
      <c r="G235" s="12">
        <f t="shared" ref="G235:G237" si="265">H235+I235+J235+K235+L235+N235+M235</f>
        <v>0</v>
      </c>
      <c r="H235" s="12">
        <v>0</v>
      </c>
      <c r="I235" s="12">
        <v>0</v>
      </c>
      <c r="J235" s="26">
        <v>0</v>
      </c>
      <c r="K235" s="26">
        <v>0</v>
      </c>
      <c r="L235" s="26">
        <v>0</v>
      </c>
      <c r="M235" s="26">
        <v>0</v>
      </c>
      <c r="N235" s="26">
        <v>0</v>
      </c>
      <c r="O235" s="41"/>
      <c r="P235" s="41"/>
      <c r="Q235" s="38"/>
      <c r="R235" s="38"/>
      <c r="S235" s="38"/>
      <c r="T235" s="38"/>
      <c r="U235" s="38"/>
      <c r="V235" s="38"/>
      <c r="W235" s="52"/>
      <c r="X235" s="38"/>
      <c r="Y235" s="22"/>
    </row>
    <row r="236" spans="1:25" ht="25.5">
      <c r="A236" s="33"/>
      <c r="B236" s="35"/>
      <c r="C236" s="34"/>
      <c r="D236" s="35"/>
      <c r="E236" s="35"/>
      <c r="F236" s="11" t="s">
        <v>34</v>
      </c>
      <c r="G236" s="12">
        <f t="shared" si="265"/>
        <v>0</v>
      </c>
      <c r="H236" s="12">
        <v>0</v>
      </c>
      <c r="I236" s="12">
        <v>0</v>
      </c>
      <c r="J236" s="26">
        <v>0</v>
      </c>
      <c r="K236" s="26">
        <v>0</v>
      </c>
      <c r="L236" s="26">
        <v>0</v>
      </c>
      <c r="M236" s="26">
        <v>0</v>
      </c>
      <c r="N236" s="26">
        <v>0</v>
      </c>
      <c r="O236" s="41"/>
      <c r="P236" s="41"/>
      <c r="Q236" s="38"/>
      <c r="R236" s="38"/>
      <c r="S236" s="38"/>
      <c r="T236" s="38"/>
      <c r="U236" s="38"/>
      <c r="V236" s="38"/>
      <c r="W236" s="52"/>
      <c r="X236" s="38"/>
      <c r="Y236" s="22"/>
    </row>
    <row r="237" spans="1:25" ht="51">
      <c r="A237" s="33"/>
      <c r="B237" s="35"/>
      <c r="C237" s="34"/>
      <c r="D237" s="35"/>
      <c r="E237" s="35"/>
      <c r="F237" s="11" t="s">
        <v>35</v>
      </c>
      <c r="G237" s="12">
        <f t="shared" si="265"/>
        <v>0</v>
      </c>
      <c r="H237" s="12">
        <v>0</v>
      </c>
      <c r="I237" s="12">
        <v>0</v>
      </c>
      <c r="J237" s="26">
        <v>0</v>
      </c>
      <c r="K237" s="26">
        <v>0</v>
      </c>
      <c r="L237" s="26">
        <v>0</v>
      </c>
      <c r="M237" s="26">
        <v>0</v>
      </c>
      <c r="N237" s="26">
        <v>0</v>
      </c>
      <c r="O237" s="41"/>
      <c r="P237" s="41"/>
      <c r="Q237" s="38"/>
      <c r="R237" s="38"/>
      <c r="S237" s="38"/>
      <c r="T237" s="38"/>
      <c r="U237" s="38"/>
      <c r="V237" s="38"/>
      <c r="W237" s="53"/>
      <c r="X237" s="38"/>
      <c r="Y237" s="22"/>
    </row>
    <row r="238" spans="1:25" ht="27.75" customHeight="1">
      <c r="A238" s="33" t="s">
        <v>1</v>
      </c>
      <c r="B238" s="35" t="s">
        <v>87</v>
      </c>
      <c r="C238" s="35"/>
      <c r="D238" s="35"/>
      <c r="E238" s="35"/>
      <c r="F238" s="11" t="s">
        <v>31</v>
      </c>
      <c r="G238" s="12">
        <f>G244</f>
        <v>6167566.8200000003</v>
      </c>
      <c r="H238" s="12">
        <f t="shared" ref="H238:N238" si="266">H244</f>
        <v>750000</v>
      </c>
      <c r="I238" s="12">
        <f t="shared" si="266"/>
        <v>963814.05</v>
      </c>
      <c r="J238" s="26">
        <f t="shared" si="266"/>
        <v>1053752.77</v>
      </c>
      <c r="K238" s="26">
        <f t="shared" si="266"/>
        <v>1000000</v>
      </c>
      <c r="L238" s="26">
        <f t="shared" si="266"/>
        <v>750000</v>
      </c>
      <c r="M238" s="26">
        <f t="shared" ref="M238" si="267">M244</f>
        <v>750000</v>
      </c>
      <c r="N238" s="26">
        <f t="shared" si="266"/>
        <v>900000</v>
      </c>
      <c r="O238" s="32" t="s">
        <v>14</v>
      </c>
      <c r="P238" s="32" t="s">
        <v>14</v>
      </c>
      <c r="Q238" s="32" t="s">
        <v>14</v>
      </c>
      <c r="R238" s="32" t="s">
        <v>14</v>
      </c>
      <c r="S238" s="32" t="s">
        <v>14</v>
      </c>
      <c r="T238" s="32" t="s">
        <v>14</v>
      </c>
      <c r="U238" s="32" t="s">
        <v>14</v>
      </c>
      <c r="V238" s="32" t="s">
        <v>14</v>
      </c>
      <c r="W238" s="32" t="s">
        <v>14</v>
      </c>
      <c r="X238" s="32" t="s">
        <v>14</v>
      </c>
      <c r="Y238" s="20"/>
    </row>
    <row r="239" spans="1:25" ht="25.5">
      <c r="A239" s="33"/>
      <c r="B239" s="35"/>
      <c r="C239" s="35"/>
      <c r="D239" s="35"/>
      <c r="E239" s="35"/>
      <c r="F239" s="11" t="s">
        <v>32</v>
      </c>
      <c r="G239" s="12">
        <f t="shared" ref="G239:N244" si="268">G245</f>
        <v>6167566.8200000003</v>
      </c>
      <c r="H239" s="12">
        <f t="shared" si="268"/>
        <v>750000</v>
      </c>
      <c r="I239" s="12">
        <f t="shared" si="268"/>
        <v>963814.05</v>
      </c>
      <c r="J239" s="26">
        <f t="shared" si="268"/>
        <v>1053752.77</v>
      </c>
      <c r="K239" s="26">
        <f t="shared" si="268"/>
        <v>1000000</v>
      </c>
      <c r="L239" s="26">
        <f t="shared" si="268"/>
        <v>750000</v>
      </c>
      <c r="M239" s="26">
        <f t="shared" ref="M239" si="269">M245</f>
        <v>750000</v>
      </c>
      <c r="N239" s="26">
        <f t="shared" si="268"/>
        <v>900000</v>
      </c>
      <c r="O239" s="32"/>
      <c r="P239" s="32"/>
      <c r="Q239" s="32"/>
      <c r="R239" s="32"/>
      <c r="S239" s="32"/>
      <c r="T239" s="32"/>
      <c r="U239" s="32"/>
      <c r="V239" s="32"/>
      <c r="W239" s="32"/>
      <c r="X239" s="32"/>
      <c r="Y239" s="20"/>
    </row>
    <row r="240" spans="1:25" ht="58.5" customHeight="1">
      <c r="A240" s="33"/>
      <c r="B240" s="35"/>
      <c r="C240" s="35"/>
      <c r="D240" s="35"/>
      <c r="E240" s="35"/>
      <c r="F240" s="13" t="s">
        <v>33</v>
      </c>
      <c r="G240" s="12">
        <f t="shared" si="268"/>
        <v>5685000</v>
      </c>
      <c r="H240" s="12">
        <f t="shared" si="268"/>
        <v>700000</v>
      </c>
      <c r="I240" s="12">
        <f t="shared" si="268"/>
        <v>750000</v>
      </c>
      <c r="J240" s="26">
        <f t="shared" si="268"/>
        <v>835000</v>
      </c>
      <c r="K240" s="26">
        <f t="shared" si="268"/>
        <v>1000000</v>
      </c>
      <c r="L240" s="26">
        <f t="shared" si="268"/>
        <v>750000</v>
      </c>
      <c r="M240" s="26">
        <f t="shared" ref="M240" si="270">M246</f>
        <v>750000</v>
      </c>
      <c r="N240" s="26">
        <f t="shared" si="268"/>
        <v>900000</v>
      </c>
      <c r="O240" s="32"/>
      <c r="P240" s="32"/>
      <c r="Q240" s="32"/>
      <c r="R240" s="32"/>
      <c r="S240" s="32"/>
      <c r="T240" s="32"/>
      <c r="U240" s="32"/>
      <c r="V240" s="32"/>
      <c r="W240" s="32"/>
      <c r="X240" s="32"/>
      <c r="Y240" s="20"/>
    </row>
    <row r="241" spans="1:25" ht="25.5">
      <c r="A241" s="33"/>
      <c r="B241" s="35"/>
      <c r="C241" s="35"/>
      <c r="D241" s="35"/>
      <c r="E241" s="35"/>
      <c r="F241" s="11" t="s">
        <v>36</v>
      </c>
      <c r="G241" s="12">
        <f t="shared" si="268"/>
        <v>432566.81999999995</v>
      </c>
      <c r="H241" s="12">
        <f t="shared" si="268"/>
        <v>0</v>
      </c>
      <c r="I241" s="12">
        <f t="shared" si="268"/>
        <v>213814.05</v>
      </c>
      <c r="J241" s="26">
        <f t="shared" si="268"/>
        <v>218752.77</v>
      </c>
      <c r="K241" s="26">
        <f t="shared" si="268"/>
        <v>0</v>
      </c>
      <c r="L241" s="26">
        <f t="shared" si="268"/>
        <v>0</v>
      </c>
      <c r="M241" s="26">
        <f t="shared" ref="M241" si="271">M247</f>
        <v>0</v>
      </c>
      <c r="N241" s="26">
        <f t="shared" si="268"/>
        <v>0</v>
      </c>
      <c r="O241" s="32"/>
      <c r="P241" s="32"/>
      <c r="Q241" s="32"/>
      <c r="R241" s="32"/>
      <c r="S241" s="32"/>
      <c r="T241" s="32"/>
      <c r="U241" s="32"/>
      <c r="V241" s="32"/>
      <c r="W241" s="32"/>
      <c r="X241" s="32"/>
      <c r="Y241" s="20"/>
    </row>
    <row r="242" spans="1:25" ht="27.75" customHeight="1">
      <c r="A242" s="33"/>
      <c r="B242" s="35"/>
      <c r="C242" s="35"/>
      <c r="D242" s="35"/>
      <c r="E242" s="35"/>
      <c r="F242" s="11" t="s">
        <v>34</v>
      </c>
      <c r="G242" s="12">
        <f t="shared" si="268"/>
        <v>50000</v>
      </c>
      <c r="H242" s="12">
        <f t="shared" si="268"/>
        <v>50000</v>
      </c>
      <c r="I242" s="12">
        <f t="shared" si="268"/>
        <v>0</v>
      </c>
      <c r="J242" s="26">
        <f t="shared" si="268"/>
        <v>0</v>
      </c>
      <c r="K242" s="26">
        <f t="shared" si="268"/>
        <v>0</v>
      </c>
      <c r="L242" s="26">
        <f t="shared" si="268"/>
        <v>0</v>
      </c>
      <c r="M242" s="26">
        <f t="shared" ref="M242" si="272">M248</f>
        <v>0</v>
      </c>
      <c r="N242" s="26">
        <f t="shared" si="268"/>
        <v>0</v>
      </c>
      <c r="O242" s="32"/>
      <c r="P242" s="32"/>
      <c r="Q242" s="32"/>
      <c r="R242" s="32"/>
      <c r="S242" s="32"/>
      <c r="T242" s="32"/>
      <c r="U242" s="32"/>
      <c r="V242" s="32"/>
      <c r="W242" s="32"/>
      <c r="X242" s="32"/>
      <c r="Y242" s="20"/>
    </row>
    <row r="243" spans="1:25" ht="51">
      <c r="A243" s="33"/>
      <c r="B243" s="35"/>
      <c r="C243" s="35"/>
      <c r="D243" s="35"/>
      <c r="E243" s="35"/>
      <c r="F243" s="11" t="s">
        <v>35</v>
      </c>
      <c r="G243" s="12">
        <f t="shared" si="268"/>
        <v>0</v>
      </c>
      <c r="H243" s="12">
        <f t="shared" si="268"/>
        <v>0</v>
      </c>
      <c r="I243" s="12">
        <f t="shared" si="268"/>
        <v>0</v>
      </c>
      <c r="J243" s="26">
        <f t="shared" si="268"/>
        <v>0</v>
      </c>
      <c r="K243" s="26">
        <f t="shared" si="268"/>
        <v>0</v>
      </c>
      <c r="L243" s="26">
        <f t="shared" si="268"/>
        <v>0</v>
      </c>
      <c r="M243" s="26">
        <f t="shared" ref="M243" si="273">M249</f>
        <v>0</v>
      </c>
      <c r="N243" s="26">
        <f t="shared" si="268"/>
        <v>0</v>
      </c>
      <c r="O243" s="32"/>
      <c r="P243" s="32"/>
      <c r="Q243" s="32"/>
      <c r="R243" s="32"/>
      <c r="S243" s="32"/>
      <c r="T243" s="32"/>
      <c r="U243" s="32"/>
      <c r="V243" s="32"/>
      <c r="W243" s="32"/>
      <c r="X243" s="32"/>
      <c r="Y243" s="20"/>
    </row>
    <row r="244" spans="1:25" ht="28.5" customHeight="1">
      <c r="A244" s="33" t="s">
        <v>2</v>
      </c>
      <c r="B244" s="35" t="s">
        <v>88</v>
      </c>
      <c r="C244" s="34">
        <v>44197</v>
      </c>
      <c r="D244" s="34">
        <v>46752</v>
      </c>
      <c r="E244" s="35" t="s">
        <v>113</v>
      </c>
      <c r="F244" s="11" t="s">
        <v>31</v>
      </c>
      <c r="G244" s="12">
        <f>G250</f>
        <v>6167566.8200000003</v>
      </c>
      <c r="H244" s="12">
        <f t="shared" si="268"/>
        <v>750000</v>
      </c>
      <c r="I244" s="12">
        <f t="shared" si="268"/>
        <v>963814.05</v>
      </c>
      <c r="J244" s="26">
        <f t="shared" si="268"/>
        <v>1053752.77</v>
      </c>
      <c r="K244" s="26">
        <f t="shared" si="268"/>
        <v>1000000</v>
      </c>
      <c r="L244" s="26">
        <f t="shared" si="268"/>
        <v>750000</v>
      </c>
      <c r="M244" s="26">
        <f t="shared" ref="M244" si="274">M250</f>
        <v>750000</v>
      </c>
      <c r="N244" s="26">
        <f t="shared" si="268"/>
        <v>900000</v>
      </c>
      <c r="O244" s="32" t="s">
        <v>14</v>
      </c>
      <c r="P244" s="32" t="s">
        <v>14</v>
      </c>
      <c r="Q244" s="32" t="s">
        <v>14</v>
      </c>
      <c r="R244" s="32" t="s">
        <v>14</v>
      </c>
      <c r="S244" s="32" t="s">
        <v>14</v>
      </c>
      <c r="T244" s="32" t="s">
        <v>14</v>
      </c>
      <c r="U244" s="32" t="s">
        <v>14</v>
      </c>
      <c r="V244" s="32" t="s">
        <v>14</v>
      </c>
      <c r="W244" s="32" t="s">
        <v>14</v>
      </c>
      <c r="X244" s="32" t="s">
        <v>14</v>
      </c>
      <c r="Y244" s="20"/>
    </row>
    <row r="245" spans="1:25" ht="25.5">
      <c r="A245" s="33"/>
      <c r="B245" s="35"/>
      <c r="C245" s="34"/>
      <c r="D245" s="35"/>
      <c r="E245" s="35"/>
      <c r="F245" s="11" t="s">
        <v>32</v>
      </c>
      <c r="G245" s="12">
        <f t="shared" ref="G245:N249" si="275">G251</f>
        <v>6167566.8200000003</v>
      </c>
      <c r="H245" s="12">
        <f t="shared" si="275"/>
        <v>750000</v>
      </c>
      <c r="I245" s="12">
        <f t="shared" si="275"/>
        <v>963814.05</v>
      </c>
      <c r="J245" s="26">
        <f t="shared" si="275"/>
        <v>1053752.77</v>
      </c>
      <c r="K245" s="26">
        <f t="shared" si="275"/>
        <v>1000000</v>
      </c>
      <c r="L245" s="26">
        <f t="shared" si="275"/>
        <v>750000</v>
      </c>
      <c r="M245" s="26">
        <f t="shared" ref="M245" si="276">M251</f>
        <v>750000</v>
      </c>
      <c r="N245" s="26">
        <f t="shared" si="275"/>
        <v>900000</v>
      </c>
      <c r="O245" s="32"/>
      <c r="P245" s="32"/>
      <c r="Q245" s="32"/>
      <c r="R245" s="32"/>
      <c r="S245" s="32"/>
      <c r="T245" s="32"/>
      <c r="U245" s="32"/>
      <c r="V245" s="32"/>
      <c r="W245" s="32"/>
      <c r="X245" s="32"/>
      <c r="Y245" s="20"/>
    </row>
    <row r="246" spans="1:25" ht="57" customHeight="1">
      <c r="A246" s="33"/>
      <c r="B246" s="35"/>
      <c r="C246" s="34"/>
      <c r="D246" s="35"/>
      <c r="E246" s="35"/>
      <c r="F246" s="13" t="s">
        <v>33</v>
      </c>
      <c r="G246" s="12">
        <f t="shared" si="275"/>
        <v>5685000</v>
      </c>
      <c r="H246" s="12">
        <f t="shared" si="275"/>
        <v>700000</v>
      </c>
      <c r="I246" s="12">
        <f t="shared" si="275"/>
        <v>750000</v>
      </c>
      <c r="J246" s="26">
        <f t="shared" si="275"/>
        <v>835000</v>
      </c>
      <c r="K246" s="26">
        <f t="shared" si="275"/>
        <v>1000000</v>
      </c>
      <c r="L246" s="26">
        <f t="shared" si="275"/>
        <v>750000</v>
      </c>
      <c r="M246" s="26">
        <f t="shared" ref="M246" si="277">M252</f>
        <v>750000</v>
      </c>
      <c r="N246" s="26">
        <f t="shared" si="275"/>
        <v>900000</v>
      </c>
      <c r="O246" s="32"/>
      <c r="P246" s="32"/>
      <c r="Q246" s="32"/>
      <c r="R246" s="32"/>
      <c r="S246" s="32"/>
      <c r="T246" s="32"/>
      <c r="U246" s="32"/>
      <c r="V246" s="32"/>
      <c r="W246" s="32"/>
      <c r="X246" s="32"/>
      <c r="Y246" s="20"/>
    </row>
    <row r="247" spans="1:25" ht="25.5">
      <c r="A247" s="33"/>
      <c r="B247" s="35"/>
      <c r="C247" s="34"/>
      <c r="D247" s="35"/>
      <c r="E247" s="35"/>
      <c r="F247" s="11" t="s">
        <v>36</v>
      </c>
      <c r="G247" s="12">
        <f t="shared" si="275"/>
        <v>432566.81999999995</v>
      </c>
      <c r="H247" s="12">
        <f t="shared" si="275"/>
        <v>0</v>
      </c>
      <c r="I247" s="12">
        <f t="shared" si="275"/>
        <v>213814.05</v>
      </c>
      <c r="J247" s="26">
        <f t="shared" si="275"/>
        <v>218752.77</v>
      </c>
      <c r="K247" s="26">
        <f t="shared" si="275"/>
        <v>0</v>
      </c>
      <c r="L247" s="26">
        <f t="shared" si="275"/>
        <v>0</v>
      </c>
      <c r="M247" s="26">
        <f t="shared" ref="M247" si="278">M253</f>
        <v>0</v>
      </c>
      <c r="N247" s="26">
        <f t="shared" si="275"/>
        <v>0</v>
      </c>
      <c r="O247" s="32"/>
      <c r="P247" s="32"/>
      <c r="Q247" s="32"/>
      <c r="R247" s="32"/>
      <c r="S247" s="32"/>
      <c r="T247" s="32"/>
      <c r="U247" s="32"/>
      <c r="V247" s="32"/>
      <c r="W247" s="32"/>
      <c r="X247" s="32"/>
      <c r="Y247" s="20"/>
    </row>
    <row r="248" spans="1:25" ht="25.5">
      <c r="A248" s="33"/>
      <c r="B248" s="35"/>
      <c r="C248" s="34"/>
      <c r="D248" s="35"/>
      <c r="E248" s="35"/>
      <c r="F248" s="11" t="s">
        <v>34</v>
      </c>
      <c r="G248" s="12">
        <f t="shared" si="275"/>
        <v>50000</v>
      </c>
      <c r="H248" s="12">
        <f t="shared" si="275"/>
        <v>50000</v>
      </c>
      <c r="I248" s="12">
        <f t="shared" si="275"/>
        <v>0</v>
      </c>
      <c r="J248" s="26">
        <f t="shared" si="275"/>
        <v>0</v>
      </c>
      <c r="K248" s="26">
        <f t="shared" si="275"/>
        <v>0</v>
      </c>
      <c r="L248" s="26">
        <f t="shared" si="275"/>
        <v>0</v>
      </c>
      <c r="M248" s="26">
        <f t="shared" ref="M248" si="279">M254</f>
        <v>0</v>
      </c>
      <c r="N248" s="26">
        <f t="shared" si="275"/>
        <v>0</v>
      </c>
      <c r="O248" s="32"/>
      <c r="P248" s="32"/>
      <c r="Q248" s="32"/>
      <c r="R248" s="32"/>
      <c r="S248" s="32"/>
      <c r="T248" s="32"/>
      <c r="U248" s="32"/>
      <c r="V248" s="32"/>
      <c r="W248" s="32"/>
      <c r="X248" s="32"/>
      <c r="Y248" s="20"/>
    </row>
    <row r="249" spans="1:25" ht="51">
      <c r="A249" s="33"/>
      <c r="B249" s="35"/>
      <c r="C249" s="34"/>
      <c r="D249" s="35"/>
      <c r="E249" s="35"/>
      <c r="F249" s="11" t="s">
        <v>35</v>
      </c>
      <c r="G249" s="12">
        <f t="shared" si="275"/>
        <v>0</v>
      </c>
      <c r="H249" s="12">
        <f t="shared" si="275"/>
        <v>0</v>
      </c>
      <c r="I249" s="12">
        <f t="shared" si="275"/>
        <v>0</v>
      </c>
      <c r="J249" s="26">
        <f t="shared" si="275"/>
        <v>0</v>
      </c>
      <c r="K249" s="26">
        <f t="shared" si="275"/>
        <v>0</v>
      </c>
      <c r="L249" s="26">
        <f t="shared" si="275"/>
        <v>0</v>
      </c>
      <c r="M249" s="26">
        <f t="shared" ref="M249" si="280">M255</f>
        <v>0</v>
      </c>
      <c r="N249" s="26">
        <f t="shared" si="275"/>
        <v>0</v>
      </c>
      <c r="O249" s="32"/>
      <c r="P249" s="32"/>
      <c r="Q249" s="32"/>
      <c r="R249" s="32"/>
      <c r="S249" s="32"/>
      <c r="T249" s="32"/>
      <c r="U249" s="32"/>
      <c r="V249" s="32"/>
      <c r="W249" s="32"/>
      <c r="X249" s="32"/>
      <c r="Y249" s="20"/>
    </row>
    <row r="250" spans="1:25" ht="25.5" customHeight="1">
      <c r="A250" s="33" t="s">
        <v>3</v>
      </c>
      <c r="B250" s="35" t="s">
        <v>89</v>
      </c>
      <c r="C250" s="34">
        <v>44197</v>
      </c>
      <c r="D250" s="34">
        <v>46752</v>
      </c>
      <c r="E250" s="35" t="s">
        <v>113</v>
      </c>
      <c r="F250" s="11" t="s">
        <v>31</v>
      </c>
      <c r="G250" s="12">
        <f t="shared" ref="G250:N250" si="281">G251+G255</f>
        <v>6167566.8200000003</v>
      </c>
      <c r="H250" s="12">
        <f t="shared" si="281"/>
        <v>750000</v>
      </c>
      <c r="I250" s="12">
        <f t="shared" si="281"/>
        <v>963814.05</v>
      </c>
      <c r="J250" s="26">
        <f t="shared" si="281"/>
        <v>1053752.77</v>
      </c>
      <c r="K250" s="26">
        <f t="shared" si="281"/>
        <v>1000000</v>
      </c>
      <c r="L250" s="26">
        <f t="shared" si="281"/>
        <v>750000</v>
      </c>
      <c r="M250" s="26">
        <f t="shared" ref="M250" si="282">M251+M255</f>
        <v>750000</v>
      </c>
      <c r="N250" s="26">
        <f t="shared" si="281"/>
        <v>900000</v>
      </c>
      <c r="O250" s="32" t="s">
        <v>90</v>
      </c>
      <c r="P250" s="32" t="s">
        <v>24</v>
      </c>
      <c r="Q250" s="32">
        <v>17</v>
      </c>
      <c r="R250" s="32">
        <v>3</v>
      </c>
      <c r="S250" s="32">
        <v>2</v>
      </c>
      <c r="T250" s="32">
        <v>3</v>
      </c>
      <c r="U250" s="32">
        <v>3</v>
      </c>
      <c r="V250" s="32">
        <v>2</v>
      </c>
      <c r="W250" s="29">
        <v>2</v>
      </c>
      <c r="X250" s="32">
        <v>2</v>
      </c>
      <c r="Y250" s="20"/>
    </row>
    <row r="251" spans="1:25" ht="25.5">
      <c r="A251" s="33"/>
      <c r="B251" s="35"/>
      <c r="C251" s="34"/>
      <c r="D251" s="35"/>
      <c r="E251" s="35"/>
      <c r="F251" s="11" t="s">
        <v>32</v>
      </c>
      <c r="G251" s="12">
        <f t="shared" ref="G251:N251" si="283">G252+G253+G254</f>
        <v>6167566.8200000003</v>
      </c>
      <c r="H251" s="12">
        <f t="shared" si="283"/>
        <v>750000</v>
      </c>
      <c r="I251" s="12">
        <f t="shared" si="283"/>
        <v>963814.05</v>
      </c>
      <c r="J251" s="26">
        <f t="shared" si="283"/>
        <v>1053752.77</v>
      </c>
      <c r="K251" s="26">
        <f t="shared" si="283"/>
        <v>1000000</v>
      </c>
      <c r="L251" s="26">
        <f t="shared" si="283"/>
        <v>750000</v>
      </c>
      <c r="M251" s="26">
        <f t="shared" ref="M251" si="284">M252+M253+M254</f>
        <v>750000</v>
      </c>
      <c r="N251" s="26">
        <f t="shared" si="283"/>
        <v>900000</v>
      </c>
      <c r="O251" s="32"/>
      <c r="P251" s="32"/>
      <c r="Q251" s="32"/>
      <c r="R251" s="32"/>
      <c r="S251" s="32"/>
      <c r="T251" s="32"/>
      <c r="U251" s="32"/>
      <c r="V251" s="32"/>
      <c r="W251" s="30"/>
      <c r="X251" s="32"/>
      <c r="Y251" s="20"/>
    </row>
    <row r="252" spans="1:25" ht="55.5" customHeight="1">
      <c r="A252" s="33"/>
      <c r="B252" s="35"/>
      <c r="C252" s="34"/>
      <c r="D252" s="35"/>
      <c r="E252" s="35"/>
      <c r="F252" s="13" t="s">
        <v>33</v>
      </c>
      <c r="G252" s="12">
        <f>H252+I252+J252+K252+L252+N252+M252</f>
        <v>5685000</v>
      </c>
      <c r="H252" s="12">
        <v>700000</v>
      </c>
      <c r="I252" s="12">
        <v>750000</v>
      </c>
      <c r="J252" s="26">
        <v>835000</v>
      </c>
      <c r="K252" s="26">
        <v>1000000</v>
      </c>
      <c r="L252" s="26">
        <v>750000</v>
      </c>
      <c r="M252" s="26">
        <v>750000</v>
      </c>
      <c r="N252" s="26">
        <v>900000</v>
      </c>
      <c r="O252" s="32"/>
      <c r="P252" s="32"/>
      <c r="Q252" s="32"/>
      <c r="R252" s="32"/>
      <c r="S252" s="32"/>
      <c r="T252" s="32"/>
      <c r="U252" s="32"/>
      <c r="V252" s="32"/>
      <c r="W252" s="30"/>
      <c r="X252" s="32"/>
      <c r="Y252" s="20"/>
    </row>
    <row r="253" spans="1:25" ht="25.5">
      <c r="A253" s="33"/>
      <c r="B253" s="35"/>
      <c r="C253" s="34"/>
      <c r="D253" s="35"/>
      <c r="E253" s="35"/>
      <c r="F253" s="11" t="s">
        <v>36</v>
      </c>
      <c r="G253" s="12">
        <f t="shared" ref="G253:G255" si="285">H253+I253+J253+K253+L253+N253+M253</f>
        <v>432566.81999999995</v>
      </c>
      <c r="H253" s="12">
        <v>0</v>
      </c>
      <c r="I253" s="12">
        <v>213814.05</v>
      </c>
      <c r="J253" s="26">
        <v>218752.77</v>
      </c>
      <c r="K253" s="26">
        <v>0</v>
      </c>
      <c r="L253" s="26">
        <v>0</v>
      </c>
      <c r="M253" s="26">
        <v>0</v>
      </c>
      <c r="N253" s="26">
        <v>0</v>
      </c>
      <c r="O253" s="32"/>
      <c r="P253" s="32"/>
      <c r="Q253" s="32"/>
      <c r="R253" s="32"/>
      <c r="S253" s="32"/>
      <c r="T253" s="32"/>
      <c r="U253" s="32"/>
      <c r="V253" s="32"/>
      <c r="W253" s="30"/>
      <c r="X253" s="32"/>
      <c r="Y253" s="20"/>
    </row>
    <row r="254" spans="1:25" ht="25.5">
      <c r="A254" s="33"/>
      <c r="B254" s="35"/>
      <c r="C254" s="34"/>
      <c r="D254" s="35"/>
      <c r="E254" s="35"/>
      <c r="F254" s="11" t="s">
        <v>34</v>
      </c>
      <c r="G254" s="12">
        <f t="shared" si="285"/>
        <v>50000</v>
      </c>
      <c r="H254" s="12">
        <v>50000</v>
      </c>
      <c r="I254" s="12">
        <v>0</v>
      </c>
      <c r="J254" s="26">
        <v>0</v>
      </c>
      <c r="K254" s="26">
        <v>0</v>
      </c>
      <c r="L254" s="26">
        <v>0</v>
      </c>
      <c r="M254" s="26">
        <v>0</v>
      </c>
      <c r="N254" s="26">
        <v>0</v>
      </c>
      <c r="O254" s="32"/>
      <c r="P254" s="32"/>
      <c r="Q254" s="32"/>
      <c r="R254" s="32"/>
      <c r="S254" s="32"/>
      <c r="T254" s="32"/>
      <c r="U254" s="32"/>
      <c r="V254" s="32"/>
      <c r="W254" s="30"/>
      <c r="X254" s="32"/>
      <c r="Y254" s="20"/>
    </row>
    <row r="255" spans="1:25" ht="51">
      <c r="A255" s="33"/>
      <c r="B255" s="35"/>
      <c r="C255" s="34"/>
      <c r="D255" s="35"/>
      <c r="E255" s="35"/>
      <c r="F255" s="11" t="s">
        <v>35</v>
      </c>
      <c r="G255" s="12">
        <f t="shared" si="285"/>
        <v>0</v>
      </c>
      <c r="H255" s="12">
        <v>0</v>
      </c>
      <c r="I255" s="12">
        <v>0</v>
      </c>
      <c r="J255" s="26">
        <v>0</v>
      </c>
      <c r="K255" s="26">
        <v>0</v>
      </c>
      <c r="L255" s="26">
        <v>0</v>
      </c>
      <c r="M255" s="26">
        <v>0</v>
      </c>
      <c r="N255" s="26">
        <v>0</v>
      </c>
      <c r="O255" s="32"/>
      <c r="P255" s="32"/>
      <c r="Q255" s="32"/>
      <c r="R255" s="32"/>
      <c r="S255" s="32"/>
      <c r="T255" s="32"/>
      <c r="U255" s="32"/>
      <c r="V255" s="32"/>
      <c r="W255" s="31"/>
      <c r="X255" s="32"/>
      <c r="Y255" s="20"/>
    </row>
    <row r="256" spans="1:25" ht="29.25" customHeight="1">
      <c r="A256" s="33" t="s">
        <v>45</v>
      </c>
      <c r="B256" s="35" t="s">
        <v>91</v>
      </c>
      <c r="C256" s="42"/>
      <c r="D256" s="42"/>
      <c r="E256" s="42"/>
      <c r="F256" s="11" t="s">
        <v>31</v>
      </c>
      <c r="G256" s="12">
        <f>G262</f>
        <v>0</v>
      </c>
      <c r="H256" s="12">
        <f t="shared" ref="H256:N256" si="286">H262</f>
        <v>0</v>
      </c>
      <c r="I256" s="12">
        <f t="shared" si="286"/>
        <v>0</v>
      </c>
      <c r="J256" s="26">
        <f t="shared" si="286"/>
        <v>0</v>
      </c>
      <c r="K256" s="26">
        <f t="shared" si="286"/>
        <v>0</v>
      </c>
      <c r="L256" s="26">
        <f t="shared" si="286"/>
        <v>0</v>
      </c>
      <c r="M256" s="26">
        <f t="shared" ref="M256" si="287">M262</f>
        <v>0</v>
      </c>
      <c r="N256" s="26">
        <f t="shared" si="286"/>
        <v>0</v>
      </c>
      <c r="O256" s="32" t="s">
        <v>14</v>
      </c>
      <c r="P256" s="32" t="s">
        <v>14</v>
      </c>
      <c r="Q256" s="32" t="s">
        <v>14</v>
      </c>
      <c r="R256" s="32" t="s">
        <v>14</v>
      </c>
      <c r="S256" s="32" t="s">
        <v>14</v>
      </c>
      <c r="T256" s="32" t="s">
        <v>14</v>
      </c>
      <c r="U256" s="32" t="s">
        <v>14</v>
      </c>
      <c r="V256" s="32" t="s">
        <v>14</v>
      </c>
      <c r="W256" s="32" t="s">
        <v>14</v>
      </c>
      <c r="X256" s="32" t="s">
        <v>14</v>
      </c>
      <c r="Y256" s="20"/>
    </row>
    <row r="257" spans="1:25" ht="25.5">
      <c r="A257" s="42"/>
      <c r="B257" s="42"/>
      <c r="C257" s="42"/>
      <c r="D257" s="42"/>
      <c r="E257" s="42"/>
      <c r="F257" s="11" t="s">
        <v>32</v>
      </c>
      <c r="G257" s="12">
        <f t="shared" ref="G257:N261" si="288">G263</f>
        <v>0</v>
      </c>
      <c r="H257" s="12">
        <f t="shared" si="288"/>
        <v>0</v>
      </c>
      <c r="I257" s="12">
        <f t="shared" si="288"/>
        <v>0</v>
      </c>
      <c r="J257" s="26">
        <f t="shared" si="288"/>
        <v>0</v>
      </c>
      <c r="K257" s="26">
        <f t="shared" si="288"/>
        <v>0</v>
      </c>
      <c r="L257" s="26">
        <f t="shared" si="288"/>
        <v>0</v>
      </c>
      <c r="M257" s="26">
        <f t="shared" ref="M257" si="289">M263</f>
        <v>0</v>
      </c>
      <c r="N257" s="26">
        <f t="shared" si="288"/>
        <v>0</v>
      </c>
      <c r="O257" s="32"/>
      <c r="P257" s="32"/>
      <c r="Q257" s="32"/>
      <c r="R257" s="32"/>
      <c r="S257" s="32"/>
      <c r="T257" s="32"/>
      <c r="U257" s="32"/>
      <c r="V257" s="32"/>
      <c r="W257" s="32"/>
      <c r="X257" s="32"/>
      <c r="Y257" s="20"/>
    </row>
    <row r="258" spans="1:25" ht="57.75" customHeight="1">
      <c r="A258" s="42"/>
      <c r="B258" s="42"/>
      <c r="C258" s="42"/>
      <c r="D258" s="42"/>
      <c r="E258" s="42"/>
      <c r="F258" s="13" t="s">
        <v>33</v>
      </c>
      <c r="G258" s="12">
        <f t="shared" si="288"/>
        <v>0</v>
      </c>
      <c r="H258" s="12">
        <f t="shared" si="288"/>
        <v>0</v>
      </c>
      <c r="I258" s="12">
        <f t="shared" si="288"/>
        <v>0</v>
      </c>
      <c r="J258" s="26">
        <f t="shared" si="288"/>
        <v>0</v>
      </c>
      <c r="K258" s="26">
        <f t="shared" si="288"/>
        <v>0</v>
      </c>
      <c r="L258" s="26">
        <f t="shared" si="288"/>
        <v>0</v>
      </c>
      <c r="M258" s="26">
        <f t="shared" ref="M258" si="290">M264</f>
        <v>0</v>
      </c>
      <c r="N258" s="26">
        <f t="shared" si="288"/>
        <v>0</v>
      </c>
      <c r="O258" s="32"/>
      <c r="P258" s="32"/>
      <c r="Q258" s="32"/>
      <c r="R258" s="32"/>
      <c r="S258" s="32"/>
      <c r="T258" s="32"/>
      <c r="U258" s="32"/>
      <c r="V258" s="32"/>
      <c r="W258" s="32"/>
      <c r="X258" s="32"/>
      <c r="Y258" s="20"/>
    </row>
    <row r="259" spans="1:25" ht="25.5">
      <c r="A259" s="42"/>
      <c r="B259" s="42"/>
      <c r="C259" s="42"/>
      <c r="D259" s="42"/>
      <c r="E259" s="42"/>
      <c r="F259" s="11" t="s">
        <v>36</v>
      </c>
      <c r="G259" s="12">
        <f t="shared" si="288"/>
        <v>0</v>
      </c>
      <c r="H259" s="12">
        <f t="shared" si="288"/>
        <v>0</v>
      </c>
      <c r="I259" s="12">
        <f t="shared" si="288"/>
        <v>0</v>
      </c>
      <c r="J259" s="26">
        <f t="shared" si="288"/>
        <v>0</v>
      </c>
      <c r="K259" s="26">
        <f t="shared" si="288"/>
        <v>0</v>
      </c>
      <c r="L259" s="26">
        <f t="shared" si="288"/>
        <v>0</v>
      </c>
      <c r="M259" s="26">
        <f t="shared" ref="M259" si="291">M265</f>
        <v>0</v>
      </c>
      <c r="N259" s="26">
        <f t="shared" si="288"/>
        <v>0</v>
      </c>
      <c r="O259" s="32"/>
      <c r="P259" s="32"/>
      <c r="Q259" s="32"/>
      <c r="R259" s="32"/>
      <c r="S259" s="32"/>
      <c r="T259" s="32"/>
      <c r="U259" s="32"/>
      <c r="V259" s="32"/>
      <c r="W259" s="32"/>
      <c r="X259" s="32"/>
      <c r="Y259" s="20"/>
    </row>
    <row r="260" spans="1:25" ht="25.5">
      <c r="A260" s="42"/>
      <c r="B260" s="42"/>
      <c r="C260" s="42"/>
      <c r="D260" s="42"/>
      <c r="E260" s="42"/>
      <c r="F260" s="11" t="s">
        <v>34</v>
      </c>
      <c r="G260" s="12">
        <f t="shared" si="288"/>
        <v>0</v>
      </c>
      <c r="H260" s="12">
        <f t="shared" si="288"/>
        <v>0</v>
      </c>
      <c r="I260" s="12">
        <f t="shared" si="288"/>
        <v>0</v>
      </c>
      <c r="J260" s="26">
        <f t="shared" si="288"/>
        <v>0</v>
      </c>
      <c r="K260" s="26">
        <f t="shared" si="288"/>
        <v>0</v>
      </c>
      <c r="L260" s="26">
        <f t="shared" si="288"/>
        <v>0</v>
      </c>
      <c r="M260" s="26">
        <f t="shared" ref="M260" si="292">M266</f>
        <v>0</v>
      </c>
      <c r="N260" s="26">
        <f t="shared" si="288"/>
        <v>0</v>
      </c>
      <c r="O260" s="32"/>
      <c r="P260" s="32"/>
      <c r="Q260" s="32"/>
      <c r="R260" s="32"/>
      <c r="S260" s="32"/>
      <c r="T260" s="32"/>
      <c r="U260" s="32"/>
      <c r="V260" s="32"/>
      <c r="W260" s="32"/>
      <c r="X260" s="32"/>
      <c r="Y260" s="20"/>
    </row>
    <row r="261" spans="1:25" ht="51">
      <c r="A261" s="42"/>
      <c r="B261" s="42"/>
      <c r="C261" s="42"/>
      <c r="D261" s="42"/>
      <c r="E261" s="42"/>
      <c r="F261" s="11" t="s">
        <v>35</v>
      </c>
      <c r="G261" s="12">
        <f t="shared" si="288"/>
        <v>0</v>
      </c>
      <c r="H261" s="12">
        <f t="shared" si="288"/>
        <v>0</v>
      </c>
      <c r="I261" s="12">
        <f t="shared" si="288"/>
        <v>0</v>
      </c>
      <c r="J261" s="26">
        <f t="shared" si="288"/>
        <v>0</v>
      </c>
      <c r="K261" s="26">
        <f t="shared" si="288"/>
        <v>0</v>
      </c>
      <c r="L261" s="26">
        <f t="shared" si="288"/>
        <v>0</v>
      </c>
      <c r="M261" s="26">
        <f t="shared" ref="M261" si="293">M267</f>
        <v>0</v>
      </c>
      <c r="N261" s="26">
        <f t="shared" si="288"/>
        <v>0</v>
      </c>
      <c r="O261" s="32"/>
      <c r="P261" s="32"/>
      <c r="Q261" s="32"/>
      <c r="R261" s="32"/>
      <c r="S261" s="32"/>
      <c r="T261" s="32"/>
      <c r="U261" s="32"/>
      <c r="V261" s="32"/>
      <c r="W261" s="32"/>
      <c r="X261" s="32"/>
      <c r="Y261" s="20"/>
    </row>
    <row r="262" spans="1:25" ht="27" customHeight="1">
      <c r="A262" s="33" t="s">
        <v>46</v>
      </c>
      <c r="B262" s="35" t="s">
        <v>92</v>
      </c>
      <c r="C262" s="34">
        <v>44197</v>
      </c>
      <c r="D262" s="34">
        <v>46752</v>
      </c>
      <c r="E262" s="35" t="s">
        <v>113</v>
      </c>
      <c r="F262" s="11" t="s">
        <v>31</v>
      </c>
      <c r="G262" s="12">
        <f>G263+G267</f>
        <v>0</v>
      </c>
      <c r="H262" s="12">
        <f t="shared" ref="H262:N262" si="294">H263+H267</f>
        <v>0</v>
      </c>
      <c r="I262" s="12">
        <f t="shared" si="294"/>
        <v>0</v>
      </c>
      <c r="J262" s="26">
        <f t="shared" si="294"/>
        <v>0</v>
      </c>
      <c r="K262" s="26">
        <f t="shared" si="294"/>
        <v>0</v>
      </c>
      <c r="L262" s="26">
        <f t="shared" si="294"/>
        <v>0</v>
      </c>
      <c r="M262" s="26">
        <f t="shared" ref="M262" si="295">M263+M267</f>
        <v>0</v>
      </c>
      <c r="N262" s="26">
        <f t="shared" si="294"/>
        <v>0</v>
      </c>
      <c r="O262" s="32" t="s">
        <v>93</v>
      </c>
      <c r="P262" s="32" t="s">
        <v>24</v>
      </c>
      <c r="Q262" s="37">
        <v>6</v>
      </c>
      <c r="R262" s="37">
        <v>5.7</v>
      </c>
      <c r="S262" s="37">
        <v>5.8</v>
      </c>
      <c r="T262" s="37">
        <v>5.8</v>
      </c>
      <c r="U262" s="37">
        <v>5.9</v>
      </c>
      <c r="V262" s="37">
        <v>5.9</v>
      </c>
      <c r="W262" s="51">
        <v>6</v>
      </c>
      <c r="X262" s="37">
        <v>6</v>
      </c>
      <c r="Y262" s="21"/>
    </row>
    <row r="263" spans="1:25" ht="25.5">
      <c r="A263" s="33"/>
      <c r="B263" s="35"/>
      <c r="C263" s="34"/>
      <c r="D263" s="34"/>
      <c r="E263" s="35"/>
      <c r="F263" s="11" t="s">
        <v>32</v>
      </c>
      <c r="G263" s="12">
        <f>G264+G265+G266</f>
        <v>0</v>
      </c>
      <c r="H263" s="12">
        <f t="shared" ref="H263:N263" si="296">H264+H265+H266</f>
        <v>0</v>
      </c>
      <c r="I263" s="12">
        <f t="shared" si="296"/>
        <v>0</v>
      </c>
      <c r="J263" s="26">
        <f t="shared" si="296"/>
        <v>0</v>
      </c>
      <c r="K263" s="26">
        <f t="shared" si="296"/>
        <v>0</v>
      </c>
      <c r="L263" s="26">
        <f t="shared" si="296"/>
        <v>0</v>
      </c>
      <c r="M263" s="26">
        <f t="shared" ref="M263" si="297">M264+M265+M266</f>
        <v>0</v>
      </c>
      <c r="N263" s="26">
        <f t="shared" si="296"/>
        <v>0</v>
      </c>
      <c r="O263" s="32"/>
      <c r="P263" s="32"/>
      <c r="Q263" s="37"/>
      <c r="R263" s="37"/>
      <c r="S263" s="37"/>
      <c r="T263" s="37"/>
      <c r="U263" s="37"/>
      <c r="V263" s="37"/>
      <c r="W263" s="52"/>
      <c r="X263" s="37"/>
      <c r="Y263" s="21"/>
    </row>
    <row r="264" spans="1:25" ht="56.25" customHeight="1">
      <c r="A264" s="33"/>
      <c r="B264" s="35"/>
      <c r="C264" s="34"/>
      <c r="D264" s="34"/>
      <c r="E264" s="35"/>
      <c r="F264" s="13" t="s">
        <v>33</v>
      </c>
      <c r="G264" s="12">
        <f>H264+I264+J264+K264+L264+N264+M264</f>
        <v>0</v>
      </c>
      <c r="H264" s="12">
        <f t="shared" ref="H264:N267" si="298">H270+H276</f>
        <v>0</v>
      </c>
      <c r="I264" s="12">
        <f t="shared" si="298"/>
        <v>0</v>
      </c>
      <c r="J264" s="26">
        <f t="shared" si="298"/>
        <v>0</v>
      </c>
      <c r="K264" s="26">
        <f t="shared" si="298"/>
        <v>0</v>
      </c>
      <c r="L264" s="26">
        <f t="shared" si="298"/>
        <v>0</v>
      </c>
      <c r="M264" s="26">
        <f t="shared" ref="M264" si="299">M270+M276</f>
        <v>0</v>
      </c>
      <c r="N264" s="26">
        <f t="shared" si="298"/>
        <v>0</v>
      </c>
      <c r="O264" s="32"/>
      <c r="P264" s="32"/>
      <c r="Q264" s="37"/>
      <c r="R264" s="37"/>
      <c r="S264" s="37"/>
      <c r="T264" s="37"/>
      <c r="U264" s="37"/>
      <c r="V264" s="37"/>
      <c r="W264" s="52"/>
      <c r="X264" s="37"/>
      <c r="Y264" s="21"/>
    </row>
    <row r="265" spans="1:25" ht="25.5">
      <c r="A265" s="33"/>
      <c r="B265" s="35"/>
      <c r="C265" s="34"/>
      <c r="D265" s="34"/>
      <c r="E265" s="35"/>
      <c r="F265" s="11" t="s">
        <v>36</v>
      </c>
      <c r="G265" s="12">
        <f t="shared" ref="G265:G266" si="300">H265+I265+J265+K265+L265+N265+M265</f>
        <v>0</v>
      </c>
      <c r="H265" s="12">
        <f t="shared" si="298"/>
        <v>0</v>
      </c>
      <c r="I265" s="12">
        <f t="shared" si="298"/>
        <v>0</v>
      </c>
      <c r="J265" s="26">
        <f t="shared" si="298"/>
        <v>0</v>
      </c>
      <c r="K265" s="26">
        <f t="shared" si="298"/>
        <v>0</v>
      </c>
      <c r="L265" s="26">
        <f t="shared" si="298"/>
        <v>0</v>
      </c>
      <c r="M265" s="26">
        <f t="shared" ref="M265" si="301">M271+M277</f>
        <v>0</v>
      </c>
      <c r="N265" s="26">
        <f t="shared" si="298"/>
        <v>0</v>
      </c>
      <c r="O265" s="32"/>
      <c r="P265" s="32"/>
      <c r="Q265" s="37"/>
      <c r="R265" s="37"/>
      <c r="S265" s="37"/>
      <c r="T265" s="37"/>
      <c r="U265" s="37"/>
      <c r="V265" s="37"/>
      <c r="W265" s="52"/>
      <c r="X265" s="37"/>
      <c r="Y265" s="21"/>
    </row>
    <row r="266" spans="1:25" ht="25.5">
      <c r="A266" s="33"/>
      <c r="B266" s="35"/>
      <c r="C266" s="34"/>
      <c r="D266" s="34"/>
      <c r="E266" s="35"/>
      <c r="F266" s="11" t="s">
        <v>34</v>
      </c>
      <c r="G266" s="12">
        <f t="shared" si="300"/>
        <v>0</v>
      </c>
      <c r="H266" s="12">
        <f t="shared" si="298"/>
        <v>0</v>
      </c>
      <c r="I266" s="12">
        <f t="shared" si="298"/>
        <v>0</v>
      </c>
      <c r="J266" s="26">
        <f t="shared" si="298"/>
        <v>0</v>
      </c>
      <c r="K266" s="26">
        <f t="shared" si="298"/>
        <v>0</v>
      </c>
      <c r="L266" s="26">
        <f t="shared" si="298"/>
        <v>0</v>
      </c>
      <c r="M266" s="26">
        <f t="shared" ref="M266" si="302">M272+M278</f>
        <v>0</v>
      </c>
      <c r="N266" s="26">
        <f t="shared" si="298"/>
        <v>0</v>
      </c>
      <c r="O266" s="32"/>
      <c r="P266" s="32"/>
      <c r="Q266" s="37"/>
      <c r="R266" s="37"/>
      <c r="S266" s="37"/>
      <c r="T266" s="37"/>
      <c r="U266" s="37"/>
      <c r="V266" s="37"/>
      <c r="W266" s="52"/>
      <c r="X266" s="37"/>
      <c r="Y266" s="21"/>
    </row>
    <row r="267" spans="1:25" ht="51">
      <c r="A267" s="33"/>
      <c r="B267" s="35"/>
      <c r="C267" s="34"/>
      <c r="D267" s="34"/>
      <c r="E267" s="35"/>
      <c r="F267" s="11" t="s">
        <v>35</v>
      </c>
      <c r="G267" s="12">
        <f>H267+I267+J267+K267+L267+N267+M267</f>
        <v>0</v>
      </c>
      <c r="H267" s="12">
        <f t="shared" si="298"/>
        <v>0</v>
      </c>
      <c r="I267" s="12">
        <f t="shared" si="298"/>
        <v>0</v>
      </c>
      <c r="J267" s="26">
        <f t="shared" si="298"/>
        <v>0</v>
      </c>
      <c r="K267" s="26">
        <f t="shared" si="298"/>
        <v>0</v>
      </c>
      <c r="L267" s="26">
        <f t="shared" si="298"/>
        <v>0</v>
      </c>
      <c r="M267" s="26">
        <f t="shared" ref="M267" si="303">M273+M279</f>
        <v>0</v>
      </c>
      <c r="N267" s="26">
        <f t="shared" si="298"/>
        <v>0</v>
      </c>
      <c r="O267" s="32"/>
      <c r="P267" s="32"/>
      <c r="Q267" s="37"/>
      <c r="R267" s="37"/>
      <c r="S267" s="37"/>
      <c r="T267" s="37"/>
      <c r="U267" s="37"/>
      <c r="V267" s="37"/>
      <c r="W267" s="52"/>
      <c r="X267" s="37"/>
      <c r="Y267" s="21"/>
    </row>
    <row r="268" spans="1:25" ht="28.5" customHeight="1">
      <c r="A268" s="33" t="s">
        <v>48</v>
      </c>
      <c r="B268" s="35" t="s">
        <v>94</v>
      </c>
      <c r="C268" s="34">
        <v>44197</v>
      </c>
      <c r="D268" s="34">
        <v>46752</v>
      </c>
      <c r="E268" s="35" t="s">
        <v>113</v>
      </c>
      <c r="F268" s="11" t="s">
        <v>31</v>
      </c>
      <c r="G268" s="12">
        <f>G269+G273</f>
        <v>0</v>
      </c>
      <c r="H268" s="12">
        <f t="shared" ref="H268:N268" si="304">H269+H273</f>
        <v>0</v>
      </c>
      <c r="I268" s="12">
        <f t="shared" si="304"/>
        <v>0</v>
      </c>
      <c r="J268" s="26">
        <f t="shared" si="304"/>
        <v>0</v>
      </c>
      <c r="K268" s="26">
        <f t="shared" si="304"/>
        <v>0</v>
      </c>
      <c r="L268" s="26">
        <f t="shared" si="304"/>
        <v>0</v>
      </c>
      <c r="M268" s="26">
        <f t="shared" ref="M268" si="305">M269+M273</f>
        <v>0</v>
      </c>
      <c r="N268" s="26">
        <f t="shared" si="304"/>
        <v>0</v>
      </c>
      <c r="O268" s="41"/>
      <c r="P268" s="41"/>
      <c r="Q268" s="38"/>
      <c r="R268" s="38"/>
      <c r="S268" s="38"/>
      <c r="T268" s="38"/>
      <c r="U268" s="38"/>
      <c r="V268" s="38"/>
      <c r="W268" s="52"/>
      <c r="X268" s="38"/>
      <c r="Y268" s="22"/>
    </row>
    <row r="269" spans="1:25" ht="25.5">
      <c r="A269" s="33"/>
      <c r="B269" s="35"/>
      <c r="C269" s="34"/>
      <c r="D269" s="34"/>
      <c r="E269" s="35"/>
      <c r="F269" s="11" t="s">
        <v>32</v>
      </c>
      <c r="G269" s="12">
        <f>G270+G271+G272</f>
        <v>0</v>
      </c>
      <c r="H269" s="12">
        <f t="shared" ref="H269:N269" si="306">H270+H271+H272</f>
        <v>0</v>
      </c>
      <c r="I269" s="12">
        <f t="shared" si="306"/>
        <v>0</v>
      </c>
      <c r="J269" s="26">
        <f t="shared" si="306"/>
        <v>0</v>
      </c>
      <c r="K269" s="26">
        <f t="shared" si="306"/>
        <v>0</v>
      </c>
      <c r="L269" s="26">
        <f t="shared" si="306"/>
        <v>0</v>
      </c>
      <c r="M269" s="26">
        <f t="shared" ref="M269" si="307">M270+M271+M272</f>
        <v>0</v>
      </c>
      <c r="N269" s="26">
        <f t="shared" si="306"/>
        <v>0</v>
      </c>
      <c r="O269" s="41"/>
      <c r="P269" s="41"/>
      <c r="Q269" s="38"/>
      <c r="R269" s="38"/>
      <c r="S269" s="38"/>
      <c r="T269" s="38"/>
      <c r="U269" s="38"/>
      <c r="V269" s="38"/>
      <c r="W269" s="52"/>
      <c r="X269" s="38"/>
      <c r="Y269" s="22"/>
    </row>
    <row r="270" spans="1:25" ht="57" customHeight="1">
      <c r="A270" s="33"/>
      <c r="B270" s="35"/>
      <c r="C270" s="34"/>
      <c r="D270" s="34"/>
      <c r="E270" s="35"/>
      <c r="F270" s="13" t="s">
        <v>33</v>
      </c>
      <c r="G270" s="12">
        <f>H270+I270+J270+K270+L270+N270+M270</f>
        <v>0</v>
      </c>
      <c r="H270" s="12">
        <v>0</v>
      </c>
      <c r="I270" s="12">
        <v>0</v>
      </c>
      <c r="J270" s="26">
        <v>0</v>
      </c>
      <c r="K270" s="26">
        <v>0</v>
      </c>
      <c r="L270" s="26">
        <v>0</v>
      </c>
      <c r="M270" s="26">
        <v>0</v>
      </c>
      <c r="N270" s="26">
        <v>0</v>
      </c>
      <c r="O270" s="41"/>
      <c r="P270" s="41"/>
      <c r="Q270" s="38"/>
      <c r="R270" s="38"/>
      <c r="S270" s="38"/>
      <c r="T270" s="38"/>
      <c r="U270" s="38"/>
      <c r="V270" s="38"/>
      <c r="W270" s="52"/>
      <c r="X270" s="38"/>
      <c r="Y270" s="22"/>
    </row>
    <row r="271" spans="1:25" ht="25.5">
      <c r="A271" s="33"/>
      <c r="B271" s="35"/>
      <c r="C271" s="34"/>
      <c r="D271" s="34"/>
      <c r="E271" s="35"/>
      <c r="F271" s="11" t="s">
        <v>36</v>
      </c>
      <c r="G271" s="12">
        <f t="shared" ref="G271:G273" si="308">H271+I271+J271+K271+L271+N271+M271</f>
        <v>0</v>
      </c>
      <c r="H271" s="12">
        <v>0</v>
      </c>
      <c r="I271" s="12">
        <v>0</v>
      </c>
      <c r="J271" s="26">
        <v>0</v>
      </c>
      <c r="K271" s="26">
        <v>0</v>
      </c>
      <c r="L271" s="26">
        <v>0</v>
      </c>
      <c r="M271" s="26">
        <v>0</v>
      </c>
      <c r="N271" s="26">
        <v>0</v>
      </c>
      <c r="O271" s="41"/>
      <c r="P271" s="41"/>
      <c r="Q271" s="38"/>
      <c r="R271" s="38"/>
      <c r="S271" s="38"/>
      <c r="T271" s="38"/>
      <c r="U271" s="38"/>
      <c r="V271" s="38"/>
      <c r="W271" s="52"/>
      <c r="X271" s="38"/>
      <c r="Y271" s="22"/>
    </row>
    <row r="272" spans="1:25" ht="25.5">
      <c r="A272" s="33"/>
      <c r="B272" s="35"/>
      <c r="C272" s="34"/>
      <c r="D272" s="34"/>
      <c r="E272" s="35"/>
      <c r="F272" s="11" t="s">
        <v>34</v>
      </c>
      <c r="G272" s="12">
        <f t="shared" si="308"/>
        <v>0</v>
      </c>
      <c r="H272" s="12">
        <v>0</v>
      </c>
      <c r="I272" s="12">
        <v>0</v>
      </c>
      <c r="J272" s="26">
        <v>0</v>
      </c>
      <c r="K272" s="26">
        <v>0</v>
      </c>
      <c r="L272" s="26">
        <v>0</v>
      </c>
      <c r="M272" s="26">
        <v>0</v>
      </c>
      <c r="N272" s="26">
        <v>0</v>
      </c>
      <c r="O272" s="41"/>
      <c r="P272" s="41"/>
      <c r="Q272" s="38"/>
      <c r="R272" s="38"/>
      <c r="S272" s="38"/>
      <c r="T272" s="38"/>
      <c r="U272" s="38"/>
      <c r="V272" s="38"/>
      <c r="W272" s="52"/>
      <c r="X272" s="38"/>
      <c r="Y272" s="22"/>
    </row>
    <row r="273" spans="1:25" ht="51">
      <c r="A273" s="33"/>
      <c r="B273" s="35"/>
      <c r="C273" s="34"/>
      <c r="D273" s="34"/>
      <c r="E273" s="35"/>
      <c r="F273" s="11" t="s">
        <v>35</v>
      </c>
      <c r="G273" s="12">
        <f t="shared" si="308"/>
        <v>0</v>
      </c>
      <c r="H273" s="12">
        <v>0</v>
      </c>
      <c r="I273" s="12">
        <v>0</v>
      </c>
      <c r="J273" s="26">
        <v>0</v>
      </c>
      <c r="K273" s="26">
        <v>0</v>
      </c>
      <c r="L273" s="26">
        <v>0</v>
      </c>
      <c r="M273" s="26">
        <v>0</v>
      </c>
      <c r="N273" s="26">
        <v>0</v>
      </c>
      <c r="O273" s="41"/>
      <c r="P273" s="41"/>
      <c r="Q273" s="38"/>
      <c r="R273" s="38"/>
      <c r="S273" s="38"/>
      <c r="T273" s="38"/>
      <c r="U273" s="38"/>
      <c r="V273" s="38"/>
      <c r="W273" s="52"/>
      <c r="X273" s="38"/>
      <c r="Y273" s="22"/>
    </row>
    <row r="274" spans="1:25" ht="32.25" customHeight="1">
      <c r="A274" s="33" t="s">
        <v>49</v>
      </c>
      <c r="B274" s="35" t="s">
        <v>95</v>
      </c>
      <c r="C274" s="34">
        <v>44197</v>
      </c>
      <c r="D274" s="34">
        <v>46752</v>
      </c>
      <c r="E274" s="35" t="s">
        <v>113</v>
      </c>
      <c r="F274" s="11" t="s">
        <v>31</v>
      </c>
      <c r="G274" s="12">
        <f t="shared" ref="G274:N274" si="309">G275+G279</f>
        <v>0</v>
      </c>
      <c r="H274" s="12">
        <f t="shared" si="309"/>
        <v>0</v>
      </c>
      <c r="I274" s="12">
        <f t="shared" si="309"/>
        <v>0</v>
      </c>
      <c r="J274" s="26">
        <f t="shared" si="309"/>
        <v>0</v>
      </c>
      <c r="K274" s="26">
        <f t="shared" si="309"/>
        <v>0</v>
      </c>
      <c r="L274" s="26">
        <f t="shared" si="309"/>
        <v>0</v>
      </c>
      <c r="M274" s="26">
        <f t="shared" ref="M274" si="310">M275+M279</f>
        <v>0</v>
      </c>
      <c r="N274" s="26">
        <f t="shared" si="309"/>
        <v>0</v>
      </c>
      <c r="O274" s="41"/>
      <c r="P274" s="41"/>
      <c r="Q274" s="38"/>
      <c r="R274" s="38"/>
      <c r="S274" s="38"/>
      <c r="T274" s="38"/>
      <c r="U274" s="38"/>
      <c r="V274" s="38"/>
      <c r="W274" s="52"/>
      <c r="X274" s="38"/>
      <c r="Y274" s="22"/>
    </row>
    <row r="275" spans="1:25" ht="25.5">
      <c r="A275" s="33"/>
      <c r="B275" s="35"/>
      <c r="C275" s="34"/>
      <c r="D275" s="35"/>
      <c r="E275" s="35"/>
      <c r="F275" s="11" t="s">
        <v>32</v>
      </c>
      <c r="G275" s="12">
        <f t="shared" ref="G275:N275" si="311">G276+G277+G278</f>
        <v>0</v>
      </c>
      <c r="H275" s="12">
        <f t="shared" si="311"/>
        <v>0</v>
      </c>
      <c r="I275" s="12">
        <f t="shared" si="311"/>
        <v>0</v>
      </c>
      <c r="J275" s="26">
        <f t="shared" si="311"/>
        <v>0</v>
      </c>
      <c r="K275" s="26">
        <f t="shared" si="311"/>
        <v>0</v>
      </c>
      <c r="L275" s="26">
        <f t="shared" si="311"/>
        <v>0</v>
      </c>
      <c r="M275" s="26">
        <f t="shared" ref="M275" si="312">M276+M277+M278</f>
        <v>0</v>
      </c>
      <c r="N275" s="26">
        <f t="shared" si="311"/>
        <v>0</v>
      </c>
      <c r="O275" s="41"/>
      <c r="P275" s="41"/>
      <c r="Q275" s="38"/>
      <c r="R275" s="38"/>
      <c r="S275" s="38"/>
      <c r="T275" s="38"/>
      <c r="U275" s="38"/>
      <c r="V275" s="38"/>
      <c r="W275" s="52"/>
      <c r="X275" s="38"/>
      <c r="Y275" s="22"/>
    </row>
    <row r="276" spans="1:25" ht="58.5" customHeight="1">
      <c r="A276" s="33"/>
      <c r="B276" s="35"/>
      <c r="C276" s="34"/>
      <c r="D276" s="35"/>
      <c r="E276" s="35"/>
      <c r="F276" s="13" t="s">
        <v>33</v>
      </c>
      <c r="G276" s="12">
        <f>H276+I276+J276+K276+L276+N276+M276</f>
        <v>0</v>
      </c>
      <c r="H276" s="12">
        <v>0</v>
      </c>
      <c r="I276" s="12">
        <v>0</v>
      </c>
      <c r="J276" s="26">
        <v>0</v>
      </c>
      <c r="K276" s="26">
        <v>0</v>
      </c>
      <c r="L276" s="26">
        <v>0</v>
      </c>
      <c r="M276" s="26">
        <v>0</v>
      </c>
      <c r="N276" s="26">
        <v>0</v>
      </c>
      <c r="O276" s="41"/>
      <c r="P276" s="41"/>
      <c r="Q276" s="38"/>
      <c r="R276" s="38"/>
      <c r="S276" s="38"/>
      <c r="T276" s="38"/>
      <c r="U276" s="38"/>
      <c r="V276" s="38"/>
      <c r="W276" s="52"/>
      <c r="X276" s="38"/>
      <c r="Y276" s="22"/>
    </row>
    <row r="277" spans="1:25" ht="25.5">
      <c r="A277" s="33"/>
      <c r="B277" s="35"/>
      <c r="C277" s="34"/>
      <c r="D277" s="35"/>
      <c r="E277" s="35"/>
      <c r="F277" s="11" t="s">
        <v>36</v>
      </c>
      <c r="G277" s="12">
        <f t="shared" ref="G277:G279" si="313">H277+I277+J277+K277+L277+N277+M277</f>
        <v>0</v>
      </c>
      <c r="H277" s="12">
        <v>0</v>
      </c>
      <c r="I277" s="12">
        <v>0</v>
      </c>
      <c r="J277" s="26">
        <v>0</v>
      </c>
      <c r="K277" s="26">
        <v>0</v>
      </c>
      <c r="L277" s="26">
        <v>0</v>
      </c>
      <c r="M277" s="26">
        <v>0</v>
      </c>
      <c r="N277" s="26">
        <v>0</v>
      </c>
      <c r="O277" s="41"/>
      <c r="P277" s="41"/>
      <c r="Q277" s="38"/>
      <c r="R277" s="38"/>
      <c r="S277" s="38"/>
      <c r="T277" s="38"/>
      <c r="U277" s="38"/>
      <c r="V277" s="38"/>
      <c r="W277" s="52"/>
      <c r="X277" s="38"/>
      <c r="Y277" s="22"/>
    </row>
    <row r="278" spans="1:25" ht="25.5">
      <c r="A278" s="33"/>
      <c r="B278" s="35"/>
      <c r="C278" s="34"/>
      <c r="D278" s="35"/>
      <c r="E278" s="35"/>
      <c r="F278" s="11" t="s">
        <v>34</v>
      </c>
      <c r="G278" s="12">
        <f t="shared" si="313"/>
        <v>0</v>
      </c>
      <c r="H278" s="12">
        <v>0</v>
      </c>
      <c r="I278" s="12">
        <v>0</v>
      </c>
      <c r="J278" s="26">
        <v>0</v>
      </c>
      <c r="K278" s="26">
        <v>0</v>
      </c>
      <c r="L278" s="26">
        <v>0</v>
      </c>
      <c r="M278" s="26">
        <v>0</v>
      </c>
      <c r="N278" s="26">
        <v>0</v>
      </c>
      <c r="O278" s="41"/>
      <c r="P278" s="41"/>
      <c r="Q278" s="38"/>
      <c r="R278" s="38"/>
      <c r="S278" s="38"/>
      <c r="T278" s="38"/>
      <c r="U278" s="38"/>
      <c r="V278" s="38"/>
      <c r="W278" s="52"/>
      <c r="X278" s="38"/>
      <c r="Y278" s="22"/>
    </row>
    <row r="279" spans="1:25" ht="51">
      <c r="A279" s="33"/>
      <c r="B279" s="35"/>
      <c r="C279" s="34"/>
      <c r="D279" s="35"/>
      <c r="E279" s="35"/>
      <c r="F279" s="11" t="s">
        <v>35</v>
      </c>
      <c r="G279" s="12">
        <f t="shared" si="313"/>
        <v>0</v>
      </c>
      <c r="H279" s="12">
        <v>0</v>
      </c>
      <c r="I279" s="12">
        <v>0</v>
      </c>
      <c r="J279" s="26">
        <v>0</v>
      </c>
      <c r="K279" s="26">
        <v>0</v>
      </c>
      <c r="L279" s="26">
        <v>0</v>
      </c>
      <c r="M279" s="26">
        <v>0</v>
      </c>
      <c r="N279" s="26">
        <v>0</v>
      </c>
      <c r="O279" s="41"/>
      <c r="P279" s="41"/>
      <c r="Q279" s="38"/>
      <c r="R279" s="38"/>
      <c r="S279" s="38"/>
      <c r="T279" s="38"/>
      <c r="U279" s="38"/>
      <c r="V279" s="38"/>
      <c r="W279" s="53"/>
      <c r="X279" s="38"/>
      <c r="Y279" s="22"/>
    </row>
    <row r="280" spans="1:25" ht="27.75" customHeight="1">
      <c r="A280" s="35" t="s">
        <v>96</v>
      </c>
      <c r="B280" s="35"/>
      <c r="C280" s="35" t="s">
        <v>14</v>
      </c>
      <c r="D280" s="35" t="s">
        <v>14</v>
      </c>
      <c r="E280" s="35" t="s">
        <v>14</v>
      </c>
      <c r="F280" s="11" t="s">
        <v>31</v>
      </c>
      <c r="G280" s="14">
        <f t="shared" ref="G280:N285" si="314">G184+G208+G238+G256</f>
        <v>7068566.8200000003</v>
      </c>
      <c r="H280" s="14">
        <f t="shared" si="314"/>
        <v>750000</v>
      </c>
      <c r="I280" s="14">
        <f t="shared" si="314"/>
        <v>1563814.05</v>
      </c>
      <c r="J280" s="27">
        <f t="shared" si="314"/>
        <v>1053752.77</v>
      </c>
      <c r="K280" s="27">
        <f t="shared" si="314"/>
        <v>1001000</v>
      </c>
      <c r="L280" s="27">
        <f t="shared" si="314"/>
        <v>850000</v>
      </c>
      <c r="M280" s="27">
        <f t="shared" ref="M280" si="315">M184+M208+M238+M256</f>
        <v>850000</v>
      </c>
      <c r="N280" s="27">
        <f t="shared" si="314"/>
        <v>1000000</v>
      </c>
      <c r="O280" s="32" t="s">
        <v>14</v>
      </c>
      <c r="P280" s="32" t="s">
        <v>14</v>
      </c>
      <c r="Q280" s="32" t="s">
        <v>14</v>
      </c>
      <c r="R280" s="32" t="s">
        <v>14</v>
      </c>
      <c r="S280" s="32" t="s">
        <v>14</v>
      </c>
      <c r="T280" s="32" t="s">
        <v>14</v>
      </c>
      <c r="U280" s="32" t="s">
        <v>14</v>
      </c>
      <c r="V280" s="32" t="s">
        <v>14</v>
      </c>
      <c r="W280" s="32" t="s">
        <v>14</v>
      </c>
      <c r="X280" s="32" t="s">
        <v>14</v>
      </c>
      <c r="Y280" s="20"/>
    </row>
    <row r="281" spans="1:25" ht="29.25" customHeight="1">
      <c r="A281" s="35"/>
      <c r="B281" s="35"/>
      <c r="C281" s="35"/>
      <c r="D281" s="35"/>
      <c r="E281" s="35"/>
      <c r="F281" s="11" t="s">
        <v>32</v>
      </c>
      <c r="G281" s="14">
        <f t="shared" si="314"/>
        <v>7068566.8200000003</v>
      </c>
      <c r="H281" s="14">
        <f t="shared" si="314"/>
        <v>750000</v>
      </c>
      <c r="I281" s="14">
        <f t="shared" si="314"/>
        <v>1563814.05</v>
      </c>
      <c r="J281" s="27">
        <f t="shared" si="314"/>
        <v>1053752.77</v>
      </c>
      <c r="K281" s="27">
        <f t="shared" si="314"/>
        <v>1001000</v>
      </c>
      <c r="L281" s="27">
        <f t="shared" si="314"/>
        <v>850000</v>
      </c>
      <c r="M281" s="27">
        <f t="shared" ref="M281" si="316">M185+M209+M239+M257</f>
        <v>850000</v>
      </c>
      <c r="N281" s="27">
        <f t="shared" si="314"/>
        <v>1000000</v>
      </c>
      <c r="O281" s="32"/>
      <c r="P281" s="32"/>
      <c r="Q281" s="32"/>
      <c r="R281" s="32"/>
      <c r="S281" s="32"/>
      <c r="T281" s="32"/>
      <c r="U281" s="32"/>
      <c r="V281" s="32"/>
      <c r="W281" s="32"/>
      <c r="X281" s="32"/>
      <c r="Y281" s="20"/>
    </row>
    <row r="282" spans="1:25" ht="53.25" customHeight="1">
      <c r="A282" s="35"/>
      <c r="B282" s="35"/>
      <c r="C282" s="35"/>
      <c r="D282" s="35"/>
      <c r="E282" s="35"/>
      <c r="F282" s="13" t="s">
        <v>33</v>
      </c>
      <c r="G282" s="14">
        <f t="shared" si="314"/>
        <v>6038309.9800000004</v>
      </c>
      <c r="H282" s="14">
        <f t="shared" si="314"/>
        <v>700000</v>
      </c>
      <c r="I282" s="14">
        <f t="shared" si="314"/>
        <v>802309.98</v>
      </c>
      <c r="J282" s="27">
        <f t="shared" si="314"/>
        <v>835000</v>
      </c>
      <c r="K282" s="27">
        <f t="shared" si="314"/>
        <v>1001000</v>
      </c>
      <c r="L282" s="27">
        <f t="shared" si="314"/>
        <v>850000</v>
      </c>
      <c r="M282" s="27">
        <f t="shared" ref="M282" si="317">M186+M210+M240+M258</f>
        <v>850000</v>
      </c>
      <c r="N282" s="27">
        <f t="shared" si="314"/>
        <v>1000000</v>
      </c>
      <c r="O282" s="32"/>
      <c r="P282" s="32"/>
      <c r="Q282" s="32"/>
      <c r="R282" s="32"/>
      <c r="S282" s="32"/>
      <c r="T282" s="32"/>
      <c r="U282" s="32"/>
      <c r="V282" s="32"/>
      <c r="W282" s="32"/>
      <c r="X282" s="32"/>
      <c r="Y282" s="20"/>
    </row>
    <row r="283" spans="1:25" ht="36.75" customHeight="1">
      <c r="A283" s="35"/>
      <c r="B283" s="35"/>
      <c r="C283" s="35"/>
      <c r="D283" s="35"/>
      <c r="E283" s="35"/>
      <c r="F283" s="11" t="s">
        <v>36</v>
      </c>
      <c r="G283" s="14">
        <f t="shared" si="314"/>
        <v>980256.84</v>
      </c>
      <c r="H283" s="14">
        <f t="shared" si="314"/>
        <v>0</v>
      </c>
      <c r="I283" s="14">
        <f t="shared" si="314"/>
        <v>761504.07000000007</v>
      </c>
      <c r="J283" s="27">
        <f t="shared" si="314"/>
        <v>218752.77</v>
      </c>
      <c r="K283" s="27">
        <f t="shared" si="314"/>
        <v>0</v>
      </c>
      <c r="L283" s="27">
        <f t="shared" si="314"/>
        <v>0</v>
      </c>
      <c r="M283" s="27">
        <f t="shared" ref="M283" si="318">M187+M211+M241+M259</f>
        <v>0</v>
      </c>
      <c r="N283" s="27">
        <f t="shared" si="314"/>
        <v>0</v>
      </c>
      <c r="O283" s="32"/>
      <c r="P283" s="32"/>
      <c r="Q283" s="32"/>
      <c r="R283" s="32"/>
      <c r="S283" s="32"/>
      <c r="T283" s="32"/>
      <c r="U283" s="32"/>
      <c r="V283" s="32"/>
      <c r="W283" s="32"/>
      <c r="X283" s="32"/>
      <c r="Y283" s="20"/>
    </row>
    <row r="284" spans="1:25" ht="33" customHeight="1">
      <c r="A284" s="35"/>
      <c r="B284" s="35"/>
      <c r="C284" s="35"/>
      <c r="D284" s="35"/>
      <c r="E284" s="35"/>
      <c r="F284" s="11" t="s">
        <v>34</v>
      </c>
      <c r="G284" s="14">
        <f t="shared" si="314"/>
        <v>50000</v>
      </c>
      <c r="H284" s="14">
        <f t="shared" si="314"/>
        <v>50000</v>
      </c>
      <c r="I284" s="14">
        <f t="shared" si="314"/>
        <v>0</v>
      </c>
      <c r="J284" s="27">
        <f t="shared" si="314"/>
        <v>0</v>
      </c>
      <c r="K284" s="27">
        <f t="shared" si="314"/>
        <v>0</v>
      </c>
      <c r="L284" s="27">
        <f t="shared" si="314"/>
        <v>0</v>
      </c>
      <c r="M284" s="27">
        <f t="shared" ref="M284" si="319">M188+M212+M242+M260</f>
        <v>0</v>
      </c>
      <c r="N284" s="27">
        <f t="shared" si="314"/>
        <v>0</v>
      </c>
      <c r="O284" s="32"/>
      <c r="P284" s="32"/>
      <c r="Q284" s="32"/>
      <c r="R284" s="32"/>
      <c r="S284" s="32"/>
      <c r="T284" s="32"/>
      <c r="U284" s="32"/>
      <c r="V284" s="32"/>
      <c r="W284" s="32"/>
      <c r="X284" s="32"/>
      <c r="Y284" s="20"/>
    </row>
    <row r="285" spans="1:25" ht="54.75" customHeight="1">
      <c r="A285" s="35"/>
      <c r="B285" s="35"/>
      <c r="C285" s="35"/>
      <c r="D285" s="35"/>
      <c r="E285" s="35"/>
      <c r="F285" s="11" t="s">
        <v>35</v>
      </c>
      <c r="G285" s="14">
        <f t="shared" si="314"/>
        <v>0</v>
      </c>
      <c r="H285" s="14">
        <f t="shared" si="314"/>
        <v>0</v>
      </c>
      <c r="I285" s="14">
        <f t="shared" si="314"/>
        <v>0</v>
      </c>
      <c r="J285" s="27">
        <f t="shared" si="314"/>
        <v>0</v>
      </c>
      <c r="K285" s="27">
        <f t="shared" si="314"/>
        <v>0</v>
      </c>
      <c r="L285" s="27">
        <f t="shared" si="314"/>
        <v>0</v>
      </c>
      <c r="M285" s="27">
        <f t="shared" ref="M285" si="320">M189+M213+M243+M261</f>
        <v>0</v>
      </c>
      <c r="N285" s="27">
        <f t="shared" si="314"/>
        <v>0</v>
      </c>
      <c r="O285" s="32"/>
      <c r="P285" s="32"/>
      <c r="Q285" s="32"/>
      <c r="R285" s="32"/>
      <c r="S285" s="32"/>
      <c r="T285" s="32"/>
      <c r="U285" s="32"/>
      <c r="V285" s="32"/>
      <c r="W285" s="32"/>
      <c r="X285" s="32"/>
      <c r="Y285" s="20"/>
    </row>
    <row r="286" spans="1:25" ht="17.25" customHeight="1">
      <c r="A286" s="35" t="s">
        <v>106</v>
      </c>
      <c r="B286" s="35"/>
      <c r="C286" s="35"/>
      <c r="D286" s="35"/>
      <c r="E286" s="35"/>
      <c r="F286" s="35"/>
      <c r="G286" s="35"/>
      <c r="H286" s="35"/>
      <c r="I286" s="35"/>
      <c r="J286" s="35"/>
      <c r="K286" s="35"/>
      <c r="L286" s="35"/>
      <c r="M286" s="35"/>
      <c r="N286" s="35"/>
      <c r="O286" s="35"/>
      <c r="P286" s="35"/>
      <c r="Q286" s="35"/>
      <c r="R286" s="35"/>
      <c r="S286" s="35"/>
      <c r="T286" s="35"/>
      <c r="U286" s="35"/>
      <c r="V286" s="35"/>
      <c r="W286" s="35"/>
      <c r="X286" s="35"/>
      <c r="Y286" s="20"/>
    </row>
    <row r="287" spans="1:25" ht="18.75" customHeight="1">
      <c r="A287" s="35" t="s">
        <v>97</v>
      </c>
      <c r="B287" s="35"/>
      <c r="C287" s="35"/>
      <c r="D287" s="35"/>
      <c r="E287" s="35"/>
      <c r="F287" s="35"/>
      <c r="G287" s="35"/>
      <c r="H287" s="35"/>
      <c r="I287" s="35"/>
      <c r="J287" s="35"/>
      <c r="K287" s="35"/>
      <c r="L287" s="35"/>
      <c r="M287" s="35"/>
      <c r="N287" s="35"/>
      <c r="O287" s="35"/>
      <c r="P287" s="35"/>
      <c r="Q287" s="35"/>
      <c r="R287" s="35"/>
      <c r="S287" s="35"/>
      <c r="T287" s="35"/>
      <c r="U287" s="35"/>
      <c r="V287" s="35"/>
      <c r="W287" s="35"/>
      <c r="X287" s="35"/>
      <c r="Y287" s="20"/>
    </row>
    <row r="288" spans="1:25" ht="28.5" customHeight="1">
      <c r="A288" s="33">
        <v>1</v>
      </c>
      <c r="B288" s="35" t="s">
        <v>107</v>
      </c>
      <c r="C288" s="35"/>
      <c r="D288" s="35"/>
      <c r="E288" s="35"/>
      <c r="F288" s="11" t="s">
        <v>31</v>
      </c>
      <c r="G288" s="12">
        <f>G294</f>
        <v>15530923.51</v>
      </c>
      <c r="H288" s="12">
        <f t="shared" ref="H288:N288" si="321">H294</f>
        <v>2543387.46</v>
      </c>
      <c r="I288" s="12">
        <f t="shared" si="321"/>
        <v>4373870.3000000007</v>
      </c>
      <c r="J288" s="26">
        <f t="shared" si="321"/>
        <v>1567161.97</v>
      </c>
      <c r="K288" s="26">
        <f t="shared" si="321"/>
        <v>1710575.26</v>
      </c>
      <c r="L288" s="26">
        <f t="shared" si="321"/>
        <v>1712610.52</v>
      </c>
      <c r="M288" s="26">
        <f t="shared" ref="M288" si="322">M294</f>
        <v>1712610.52</v>
      </c>
      <c r="N288" s="26">
        <f t="shared" si="321"/>
        <v>1910707.48</v>
      </c>
      <c r="O288" s="32" t="s">
        <v>14</v>
      </c>
      <c r="P288" s="32" t="s">
        <v>14</v>
      </c>
      <c r="Q288" s="32" t="s">
        <v>14</v>
      </c>
      <c r="R288" s="32" t="s">
        <v>14</v>
      </c>
      <c r="S288" s="32" t="s">
        <v>14</v>
      </c>
      <c r="T288" s="32" t="s">
        <v>14</v>
      </c>
      <c r="U288" s="32" t="s">
        <v>14</v>
      </c>
      <c r="V288" s="32" t="s">
        <v>14</v>
      </c>
      <c r="W288" s="32" t="s">
        <v>14</v>
      </c>
      <c r="X288" s="32" t="s">
        <v>14</v>
      </c>
      <c r="Y288" s="20"/>
    </row>
    <row r="289" spans="1:25" ht="25.5">
      <c r="A289" s="33"/>
      <c r="B289" s="35"/>
      <c r="C289" s="35"/>
      <c r="D289" s="35"/>
      <c r="E289" s="35"/>
      <c r="F289" s="11" t="s">
        <v>32</v>
      </c>
      <c r="G289" s="12">
        <f t="shared" ref="G289:N293" si="323">G295</f>
        <v>15530923.51</v>
      </c>
      <c r="H289" s="12">
        <f t="shared" si="323"/>
        <v>2543387.46</v>
      </c>
      <c r="I289" s="12">
        <f t="shared" si="323"/>
        <v>4373870.3000000007</v>
      </c>
      <c r="J289" s="26">
        <f t="shared" si="323"/>
        <v>1567161.97</v>
      </c>
      <c r="K289" s="26">
        <f t="shared" si="323"/>
        <v>1710575.26</v>
      </c>
      <c r="L289" s="26">
        <f t="shared" si="323"/>
        <v>1712610.52</v>
      </c>
      <c r="M289" s="26">
        <f t="shared" ref="M289" si="324">M295</f>
        <v>1712610.52</v>
      </c>
      <c r="N289" s="26">
        <f t="shared" si="323"/>
        <v>1910707.48</v>
      </c>
      <c r="O289" s="32"/>
      <c r="P289" s="32"/>
      <c r="Q289" s="32"/>
      <c r="R289" s="32"/>
      <c r="S289" s="32"/>
      <c r="T289" s="32"/>
      <c r="U289" s="32"/>
      <c r="V289" s="32"/>
      <c r="W289" s="32"/>
      <c r="X289" s="32"/>
      <c r="Y289" s="20"/>
    </row>
    <row r="290" spans="1:25" ht="60" customHeight="1">
      <c r="A290" s="33"/>
      <c r="B290" s="35"/>
      <c r="C290" s="35"/>
      <c r="D290" s="35"/>
      <c r="E290" s="35"/>
      <c r="F290" s="13" t="s">
        <v>33</v>
      </c>
      <c r="G290" s="12">
        <f t="shared" si="323"/>
        <v>11804543.35</v>
      </c>
      <c r="H290" s="12">
        <f t="shared" si="323"/>
        <v>1466985.4000000001</v>
      </c>
      <c r="I290" s="12">
        <f t="shared" si="323"/>
        <v>1826892.2</v>
      </c>
      <c r="J290" s="26">
        <f t="shared" si="323"/>
        <v>1464161.97</v>
      </c>
      <c r="K290" s="26">
        <f t="shared" si="323"/>
        <v>1710575.26</v>
      </c>
      <c r="L290" s="26">
        <f t="shared" si="323"/>
        <v>1712610.52</v>
      </c>
      <c r="M290" s="26">
        <f t="shared" ref="M290" si="325">M296</f>
        <v>1712610.52</v>
      </c>
      <c r="N290" s="26">
        <f t="shared" si="323"/>
        <v>1910707.48</v>
      </c>
      <c r="O290" s="32"/>
      <c r="P290" s="32"/>
      <c r="Q290" s="32"/>
      <c r="R290" s="32"/>
      <c r="S290" s="32"/>
      <c r="T290" s="32"/>
      <c r="U290" s="32"/>
      <c r="V290" s="32"/>
      <c r="W290" s="32"/>
      <c r="X290" s="32"/>
      <c r="Y290" s="20"/>
    </row>
    <row r="291" spans="1:25" ht="29.25" customHeight="1">
      <c r="A291" s="33"/>
      <c r="B291" s="35"/>
      <c r="C291" s="35"/>
      <c r="D291" s="35"/>
      <c r="E291" s="35"/>
      <c r="F291" s="11" t="s">
        <v>36</v>
      </c>
      <c r="G291" s="12">
        <f t="shared" si="323"/>
        <v>3682984.4</v>
      </c>
      <c r="H291" s="12">
        <f t="shared" si="323"/>
        <v>1039375.8</v>
      </c>
      <c r="I291" s="12">
        <f t="shared" si="323"/>
        <v>2540608.6</v>
      </c>
      <c r="J291" s="26">
        <f t="shared" si="323"/>
        <v>103000</v>
      </c>
      <c r="K291" s="26">
        <f t="shared" si="323"/>
        <v>0</v>
      </c>
      <c r="L291" s="26">
        <f t="shared" si="323"/>
        <v>0</v>
      </c>
      <c r="M291" s="26">
        <f t="shared" ref="M291" si="326">M297</f>
        <v>0</v>
      </c>
      <c r="N291" s="26">
        <f t="shared" si="323"/>
        <v>0</v>
      </c>
      <c r="O291" s="32"/>
      <c r="P291" s="32"/>
      <c r="Q291" s="32"/>
      <c r="R291" s="32"/>
      <c r="S291" s="32"/>
      <c r="T291" s="32"/>
      <c r="U291" s="32"/>
      <c r="V291" s="32"/>
      <c r="W291" s="32"/>
      <c r="X291" s="32"/>
      <c r="Y291" s="20"/>
    </row>
    <row r="292" spans="1:25" ht="31.5" customHeight="1">
      <c r="A292" s="33"/>
      <c r="B292" s="35"/>
      <c r="C292" s="35"/>
      <c r="D292" s="35"/>
      <c r="E292" s="35"/>
      <c r="F292" s="11" t="s">
        <v>34</v>
      </c>
      <c r="G292" s="12">
        <f t="shared" si="323"/>
        <v>43395.76</v>
      </c>
      <c r="H292" s="12">
        <f t="shared" si="323"/>
        <v>37026.26</v>
      </c>
      <c r="I292" s="12">
        <f t="shared" si="323"/>
        <v>6369.5</v>
      </c>
      <c r="J292" s="26">
        <f t="shared" si="323"/>
        <v>0</v>
      </c>
      <c r="K292" s="26">
        <f t="shared" si="323"/>
        <v>0</v>
      </c>
      <c r="L292" s="26">
        <f t="shared" si="323"/>
        <v>0</v>
      </c>
      <c r="M292" s="26">
        <f t="shared" ref="M292" si="327">M298</f>
        <v>0</v>
      </c>
      <c r="N292" s="26">
        <f t="shared" si="323"/>
        <v>0</v>
      </c>
      <c r="O292" s="32"/>
      <c r="P292" s="32"/>
      <c r="Q292" s="32"/>
      <c r="R292" s="32"/>
      <c r="S292" s="32"/>
      <c r="T292" s="32"/>
      <c r="U292" s="32"/>
      <c r="V292" s="32"/>
      <c r="W292" s="32"/>
      <c r="X292" s="32"/>
      <c r="Y292" s="20"/>
    </row>
    <row r="293" spans="1:25" ht="51">
      <c r="A293" s="33"/>
      <c r="B293" s="35"/>
      <c r="C293" s="35"/>
      <c r="D293" s="35"/>
      <c r="E293" s="35"/>
      <c r="F293" s="11" t="s">
        <v>35</v>
      </c>
      <c r="G293" s="12">
        <f t="shared" si="323"/>
        <v>0</v>
      </c>
      <c r="H293" s="12">
        <f t="shared" si="323"/>
        <v>0</v>
      </c>
      <c r="I293" s="12">
        <f t="shared" si="323"/>
        <v>0</v>
      </c>
      <c r="J293" s="26">
        <f t="shared" si="323"/>
        <v>0</v>
      </c>
      <c r="K293" s="26">
        <f t="shared" si="323"/>
        <v>0</v>
      </c>
      <c r="L293" s="26">
        <f t="shared" si="323"/>
        <v>0</v>
      </c>
      <c r="M293" s="26">
        <f t="shared" ref="M293" si="328">M299</f>
        <v>0</v>
      </c>
      <c r="N293" s="26">
        <f t="shared" si="323"/>
        <v>0</v>
      </c>
      <c r="O293" s="32"/>
      <c r="P293" s="32"/>
      <c r="Q293" s="32"/>
      <c r="R293" s="32"/>
      <c r="S293" s="32"/>
      <c r="T293" s="32"/>
      <c r="U293" s="32"/>
      <c r="V293" s="32"/>
      <c r="W293" s="32"/>
      <c r="X293" s="32"/>
      <c r="Y293" s="20"/>
    </row>
    <row r="294" spans="1:25" ht="28.5" customHeight="1">
      <c r="A294" s="33" t="s">
        <v>18</v>
      </c>
      <c r="B294" s="35" t="s">
        <v>98</v>
      </c>
      <c r="C294" s="34">
        <v>44197</v>
      </c>
      <c r="D294" s="34">
        <v>46752</v>
      </c>
      <c r="E294" s="35" t="s">
        <v>116</v>
      </c>
      <c r="F294" s="11" t="s">
        <v>31</v>
      </c>
      <c r="G294" s="12">
        <f>G300+G306+G312+G318+G324+G330</f>
        <v>15530923.51</v>
      </c>
      <c r="H294" s="12">
        <f t="shared" ref="H294:N294" si="329">H300+H306+H312+H318+H324+H330</f>
        <v>2543387.46</v>
      </c>
      <c r="I294" s="12">
        <f t="shared" si="329"/>
        <v>4373870.3000000007</v>
      </c>
      <c r="J294" s="26">
        <f t="shared" si="329"/>
        <v>1567161.97</v>
      </c>
      <c r="K294" s="26">
        <f t="shared" si="329"/>
        <v>1710575.26</v>
      </c>
      <c r="L294" s="26">
        <f t="shared" si="329"/>
        <v>1712610.52</v>
      </c>
      <c r="M294" s="26">
        <f t="shared" ref="M294" si="330">M300+M306+M312+M318+M324+M330</f>
        <v>1712610.52</v>
      </c>
      <c r="N294" s="26">
        <f t="shared" si="329"/>
        <v>1910707.48</v>
      </c>
      <c r="O294" s="32" t="s">
        <v>14</v>
      </c>
      <c r="P294" s="32" t="s">
        <v>14</v>
      </c>
      <c r="Q294" s="32" t="s">
        <v>14</v>
      </c>
      <c r="R294" s="32" t="s">
        <v>14</v>
      </c>
      <c r="S294" s="32" t="s">
        <v>14</v>
      </c>
      <c r="T294" s="32" t="s">
        <v>14</v>
      </c>
      <c r="U294" s="32" t="s">
        <v>14</v>
      </c>
      <c r="V294" s="32" t="s">
        <v>14</v>
      </c>
      <c r="W294" s="32" t="s">
        <v>14</v>
      </c>
      <c r="X294" s="32" t="s">
        <v>14</v>
      </c>
      <c r="Y294" s="20"/>
    </row>
    <row r="295" spans="1:25" ht="25.5">
      <c r="A295" s="33"/>
      <c r="B295" s="35"/>
      <c r="C295" s="34"/>
      <c r="D295" s="35"/>
      <c r="E295" s="35"/>
      <c r="F295" s="11" t="s">
        <v>32</v>
      </c>
      <c r="G295" s="12">
        <f t="shared" ref="G295:N295" si="331">G301+G307+G313+G319+G325+G331</f>
        <v>15530923.51</v>
      </c>
      <c r="H295" s="12">
        <f t="shared" si="331"/>
        <v>2543387.46</v>
      </c>
      <c r="I295" s="12">
        <f t="shared" si="331"/>
        <v>4373870.3000000007</v>
      </c>
      <c r="J295" s="26">
        <f t="shared" si="331"/>
        <v>1567161.97</v>
      </c>
      <c r="K295" s="26">
        <f t="shared" si="331"/>
        <v>1710575.26</v>
      </c>
      <c r="L295" s="26">
        <f t="shared" si="331"/>
        <v>1712610.52</v>
      </c>
      <c r="M295" s="26">
        <f t="shared" ref="M295" si="332">M301+M307+M313+M319+M325+M331</f>
        <v>1712610.52</v>
      </c>
      <c r="N295" s="26">
        <f t="shared" si="331"/>
        <v>1910707.48</v>
      </c>
      <c r="O295" s="32"/>
      <c r="P295" s="32"/>
      <c r="Q295" s="32"/>
      <c r="R295" s="32"/>
      <c r="S295" s="32"/>
      <c r="T295" s="32"/>
      <c r="U295" s="32"/>
      <c r="V295" s="32"/>
      <c r="W295" s="32"/>
      <c r="X295" s="32"/>
      <c r="Y295" s="20"/>
    </row>
    <row r="296" spans="1:25" ht="54" customHeight="1">
      <c r="A296" s="33"/>
      <c r="B296" s="35"/>
      <c r="C296" s="34"/>
      <c r="D296" s="35"/>
      <c r="E296" s="35"/>
      <c r="F296" s="13" t="s">
        <v>33</v>
      </c>
      <c r="G296" s="12">
        <f t="shared" ref="G296:N296" si="333">G302+G308+G314+G320+G326+G332</f>
        <v>11804543.35</v>
      </c>
      <c r="H296" s="12">
        <f t="shared" si="333"/>
        <v>1466985.4000000001</v>
      </c>
      <c r="I296" s="12">
        <f t="shared" si="333"/>
        <v>1826892.2</v>
      </c>
      <c r="J296" s="26">
        <f t="shared" si="333"/>
        <v>1464161.97</v>
      </c>
      <c r="K296" s="26">
        <f t="shared" si="333"/>
        <v>1710575.26</v>
      </c>
      <c r="L296" s="26">
        <f t="shared" si="333"/>
        <v>1712610.52</v>
      </c>
      <c r="M296" s="26">
        <f t="shared" ref="M296" si="334">M302+M308+M314+M320+M326+M332</f>
        <v>1712610.52</v>
      </c>
      <c r="N296" s="26">
        <f t="shared" si="333"/>
        <v>1910707.48</v>
      </c>
      <c r="O296" s="32"/>
      <c r="P296" s="32"/>
      <c r="Q296" s="32"/>
      <c r="R296" s="32"/>
      <c r="S296" s="32"/>
      <c r="T296" s="32"/>
      <c r="U296" s="32"/>
      <c r="V296" s="32"/>
      <c r="W296" s="32"/>
      <c r="X296" s="32"/>
      <c r="Y296" s="20"/>
    </row>
    <row r="297" spans="1:25" ht="28.5" customHeight="1">
      <c r="A297" s="33"/>
      <c r="B297" s="35"/>
      <c r="C297" s="34"/>
      <c r="D297" s="35"/>
      <c r="E297" s="35"/>
      <c r="F297" s="11" t="s">
        <v>36</v>
      </c>
      <c r="G297" s="12">
        <f t="shared" ref="G297:N297" si="335">G303+G309+G315+G321+G327+G333</f>
        <v>3682984.4</v>
      </c>
      <c r="H297" s="12">
        <f t="shared" si="335"/>
        <v>1039375.8</v>
      </c>
      <c r="I297" s="12">
        <f t="shared" si="335"/>
        <v>2540608.6</v>
      </c>
      <c r="J297" s="26">
        <f t="shared" si="335"/>
        <v>103000</v>
      </c>
      <c r="K297" s="26">
        <f t="shared" si="335"/>
        <v>0</v>
      </c>
      <c r="L297" s="26">
        <f t="shared" si="335"/>
        <v>0</v>
      </c>
      <c r="M297" s="26">
        <f t="shared" ref="M297" si="336">M303+M309+M315+M321+M327+M333</f>
        <v>0</v>
      </c>
      <c r="N297" s="26">
        <f t="shared" si="335"/>
        <v>0</v>
      </c>
      <c r="O297" s="32"/>
      <c r="P297" s="32"/>
      <c r="Q297" s="32"/>
      <c r="R297" s="32"/>
      <c r="S297" s="32"/>
      <c r="T297" s="32"/>
      <c r="U297" s="32"/>
      <c r="V297" s="32"/>
      <c r="W297" s="32"/>
      <c r="X297" s="32"/>
      <c r="Y297" s="20"/>
    </row>
    <row r="298" spans="1:25" ht="37.5" customHeight="1">
      <c r="A298" s="33"/>
      <c r="B298" s="35"/>
      <c r="C298" s="34"/>
      <c r="D298" s="35"/>
      <c r="E298" s="35"/>
      <c r="F298" s="11" t="s">
        <v>34</v>
      </c>
      <c r="G298" s="12">
        <f t="shared" ref="G298:N298" si="337">G304+G310+G316+G322+G328+G334</f>
        <v>43395.76</v>
      </c>
      <c r="H298" s="12">
        <f t="shared" si="337"/>
        <v>37026.26</v>
      </c>
      <c r="I298" s="12">
        <f t="shared" si="337"/>
        <v>6369.5</v>
      </c>
      <c r="J298" s="26">
        <f t="shared" si="337"/>
        <v>0</v>
      </c>
      <c r="K298" s="26">
        <f t="shared" si="337"/>
        <v>0</v>
      </c>
      <c r="L298" s="26">
        <f t="shared" si="337"/>
        <v>0</v>
      </c>
      <c r="M298" s="26">
        <f t="shared" ref="M298" si="338">M304+M310+M316+M322+M328+M334</f>
        <v>0</v>
      </c>
      <c r="N298" s="26">
        <f t="shared" si="337"/>
        <v>0</v>
      </c>
      <c r="O298" s="32"/>
      <c r="P298" s="32"/>
      <c r="Q298" s="32"/>
      <c r="R298" s="32"/>
      <c r="S298" s="32"/>
      <c r="T298" s="32"/>
      <c r="U298" s="32"/>
      <c r="V298" s="32"/>
      <c r="W298" s="32"/>
      <c r="X298" s="32"/>
      <c r="Y298" s="20"/>
    </row>
    <row r="299" spans="1:25" ht="51">
      <c r="A299" s="33"/>
      <c r="B299" s="35"/>
      <c r="C299" s="34"/>
      <c r="D299" s="35"/>
      <c r="E299" s="35"/>
      <c r="F299" s="11" t="s">
        <v>35</v>
      </c>
      <c r="G299" s="12">
        <f t="shared" ref="G299:N299" si="339">G305+G311+G317+G323+G329+G335</f>
        <v>0</v>
      </c>
      <c r="H299" s="12">
        <f t="shared" si="339"/>
        <v>0</v>
      </c>
      <c r="I299" s="12">
        <f t="shared" si="339"/>
        <v>0</v>
      </c>
      <c r="J299" s="26">
        <f t="shared" si="339"/>
        <v>0</v>
      </c>
      <c r="K299" s="26">
        <f t="shared" si="339"/>
        <v>0</v>
      </c>
      <c r="L299" s="26">
        <f t="shared" si="339"/>
        <v>0</v>
      </c>
      <c r="M299" s="26">
        <f t="shared" ref="M299" si="340">M305+M311+M317+M323+M329+M335</f>
        <v>0</v>
      </c>
      <c r="N299" s="26">
        <f t="shared" si="339"/>
        <v>0</v>
      </c>
      <c r="O299" s="32"/>
      <c r="P299" s="32"/>
      <c r="Q299" s="32"/>
      <c r="R299" s="32"/>
      <c r="S299" s="32"/>
      <c r="T299" s="32"/>
      <c r="U299" s="32"/>
      <c r="V299" s="32"/>
      <c r="W299" s="32"/>
      <c r="X299" s="32"/>
      <c r="Y299" s="20"/>
    </row>
    <row r="300" spans="1:25" ht="26.25" customHeight="1">
      <c r="A300" s="33" t="s">
        <v>19</v>
      </c>
      <c r="B300" s="35" t="s">
        <v>99</v>
      </c>
      <c r="C300" s="34">
        <v>44197</v>
      </c>
      <c r="D300" s="34">
        <v>46752</v>
      </c>
      <c r="E300" s="35" t="s">
        <v>117</v>
      </c>
      <c r="F300" s="11" t="s">
        <v>31</v>
      </c>
      <c r="G300" s="12">
        <f>G301+G305</f>
        <v>2835508.3</v>
      </c>
      <c r="H300" s="12">
        <f t="shared" ref="H300:N300" si="341">H301+H305</f>
        <v>1070077.1499999999</v>
      </c>
      <c r="I300" s="12">
        <f t="shared" si="341"/>
        <v>1765431.1500000001</v>
      </c>
      <c r="J300" s="26">
        <f t="shared" si="341"/>
        <v>0</v>
      </c>
      <c r="K300" s="26">
        <f t="shared" si="341"/>
        <v>0</v>
      </c>
      <c r="L300" s="26">
        <f t="shared" si="341"/>
        <v>0</v>
      </c>
      <c r="M300" s="26">
        <f t="shared" ref="M300" si="342">M301+M305</f>
        <v>0</v>
      </c>
      <c r="N300" s="26">
        <f t="shared" si="341"/>
        <v>0</v>
      </c>
      <c r="O300" s="32" t="s">
        <v>100</v>
      </c>
      <c r="P300" s="32" t="s">
        <v>26</v>
      </c>
      <c r="Q300" s="32" t="s">
        <v>101</v>
      </c>
      <c r="R300" s="37">
        <v>6.4</v>
      </c>
      <c r="S300" s="32">
        <v>6.3</v>
      </c>
      <c r="T300" s="32">
        <v>6.1</v>
      </c>
      <c r="U300" s="32">
        <v>5.9</v>
      </c>
      <c r="V300" s="32">
        <v>5.8</v>
      </c>
      <c r="W300" s="29">
        <v>5.7</v>
      </c>
      <c r="X300" s="32">
        <v>5.6</v>
      </c>
      <c r="Y300" s="20"/>
    </row>
    <row r="301" spans="1:25" ht="25.5">
      <c r="A301" s="33"/>
      <c r="B301" s="35"/>
      <c r="C301" s="34"/>
      <c r="D301" s="35"/>
      <c r="E301" s="35"/>
      <c r="F301" s="11" t="s">
        <v>32</v>
      </c>
      <c r="G301" s="12">
        <f>G302+G303+G304</f>
        <v>2835508.3</v>
      </c>
      <c r="H301" s="12">
        <f t="shared" ref="H301:N301" si="343">H302+H303+H304</f>
        <v>1070077.1499999999</v>
      </c>
      <c r="I301" s="12">
        <f t="shared" si="343"/>
        <v>1765431.1500000001</v>
      </c>
      <c r="J301" s="26">
        <f t="shared" si="343"/>
        <v>0</v>
      </c>
      <c r="K301" s="26">
        <f t="shared" si="343"/>
        <v>0</v>
      </c>
      <c r="L301" s="26">
        <f t="shared" si="343"/>
        <v>0</v>
      </c>
      <c r="M301" s="26">
        <f t="shared" ref="M301" si="344">M302+M303+M304</f>
        <v>0</v>
      </c>
      <c r="N301" s="26">
        <f t="shared" si="343"/>
        <v>0</v>
      </c>
      <c r="O301" s="32"/>
      <c r="P301" s="32"/>
      <c r="Q301" s="32"/>
      <c r="R301" s="37"/>
      <c r="S301" s="32"/>
      <c r="T301" s="32"/>
      <c r="U301" s="32"/>
      <c r="V301" s="32"/>
      <c r="W301" s="30"/>
      <c r="X301" s="32"/>
      <c r="Y301" s="20"/>
    </row>
    <row r="302" spans="1:25" ht="52.5" customHeight="1">
      <c r="A302" s="33"/>
      <c r="B302" s="35"/>
      <c r="C302" s="34"/>
      <c r="D302" s="35"/>
      <c r="E302" s="35"/>
      <c r="F302" s="13" t="s">
        <v>33</v>
      </c>
      <c r="G302" s="12">
        <f>H302+I302+J302+K302+L302+N302+M302</f>
        <v>591966.66</v>
      </c>
      <c r="H302" s="12">
        <v>199675.09</v>
      </c>
      <c r="I302" s="12">
        <v>392291.57</v>
      </c>
      <c r="J302" s="26">
        <v>0</v>
      </c>
      <c r="K302" s="26">
        <v>0</v>
      </c>
      <c r="L302" s="26">
        <v>0</v>
      </c>
      <c r="M302" s="26">
        <v>0</v>
      </c>
      <c r="N302" s="26">
        <v>0</v>
      </c>
      <c r="O302" s="32"/>
      <c r="P302" s="32"/>
      <c r="Q302" s="32"/>
      <c r="R302" s="37"/>
      <c r="S302" s="32"/>
      <c r="T302" s="32"/>
      <c r="U302" s="32"/>
      <c r="V302" s="32"/>
      <c r="W302" s="30"/>
      <c r="X302" s="32"/>
      <c r="Y302" s="20"/>
    </row>
    <row r="303" spans="1:25" ht="38.25" customHeight="1">
      <c r="A303" s="33"/>
      <c r="B303" s="35"/>
      <c r="C303" s="34"/>
      <c r="D303" s="35"/>
      <c r="E303" s="35"/>
      <c r="F303" s="11" t="s">
        <v>36</v>
      </c>
      <c r="G303" s="12">
        <f t="shared" ref="G303:G305" si="345">H303+I303+J303+K303+L303+N303+M303</f>
        <v>2200145.88</v>
      </c>
      <c r="H303" s="12">
        <v>833375.8</v>
      </c>
      <c r="I303" s="12">
        <v>1366770.08</v>
      </c>
      <c r="J303" s="26">
        <v>0</v>
      </c>
      <c r="K303" s="26">
        <v>0</v>
      </c>
      <c r="L303" s="26">
        <v>0</v>
      </c>
      <c r="M303" s="26">
        <v>0</v>
      </c>
      <c r="N303" s="26">
        <v>0</v>
      </c>
      <c r="O303" s="32"/>
      <c r="P303" s="32"/>
      <c r="Q303" s="32"/>
      <c r="R303" s="37"/>
      <c r="S303" s="32"/>
      <c r="T303" s="32"/>
      <c r="U303" s="32"/>
      <c r="V303" s="32"/>
      <c r="W303" s="30"/>
      <c r="X303" s="32"/>
      <c r="Y303" s="20"/>
    </row>
    <row r="304" spans="1:25" ht="25.5">
      <c r="A304" s="33"/>
      <c r="B304" s="35"/>
      <c r="C304" s="34"/>
      <c r="D304" s="35"/>
      <c r="E304" s="35"/>
      <c r="F304" s="11" t="s">
        <v>34</v>
      </c>
      <c r="G304" s="12">
        <f t="shared" si="345"/>
        <v>43395.76</v>
      </c>
      <c r="H304" s="12">
        <v>37026.26</v>
      </c>
      <c r="I304" s="12">
        <v>6369.5</v>
      </c>
      <c r="J304" s="26">
        <v>0</v>
      </c>
      <c r="K304" s="26">
        <v>0</v>
      </c>
      <c r="L304" s="26">
        <v>0</v>
      </c>
      <c r="M304" s="26">
        <v>0</v>
      </c>
      <c r="N304" s="26">
        <v>0</v>
      </c>
      <c r="O304" s="32"/>
      <c r="P304" s="32"/>
      <c r="Q304" s="32"/>
      <c r="R304" s="37"/>
      <c r="S304" s="32"/>
      <c r="T304" s="32"/>
      <c r="U304" s="32"/>
      <c r="V304" s="32"/>
      <c r="W304" s="30"/>
      <c r="X304" s="32"/>
      <c r="Y304" s="20"/>
    </row>
    <row r="305" spans="1:25" ht="62.25" customHeight="1">
      <c r="A305" s="33"/>
      <c r="B305" s="35"/>
      <c r="C305" s="34"/>
      <c r="D305" s="35"/>
      <c r="E305" s="35"/>
      <c r="F305" s="11" t="s">
        <v>35</v>
      </c>
      <c r="G305" s="12">
        <f t="shared" si="345"/>
        <v>0</v>
      </c>
      <c r="H305" s="12">
        <v>0</v>
      </c>
      <c r="I305" s="12">
        <v>0</v>
      </c>
      <c r="J305" s="26">
        <v>0</v>
      </c>
      <c r="K305" s="26">
        <v>0</v>
      </c>
      <c r="L305" s="26">
        <v>0</v>
      </c>
      <c r="M305" s="26">
        <v>0</v>
      </c>
      <c r="N305" s="26">
        <v>0</v>
      </c>
      <c r="O305" s="32"/>
      <c r="P305" s="32"/>
      <c r="Q305" s="32"/>
      <c r="R305" s="37"/>
      <c r="S305" s="32"/>
      <c r="T305" s="32"/>
      <c r="U305" s="32"/>
      <c r="V305" s="32"/>
      <c r="W305" s="30"/>
      <c r="X305" s="32"/>
      <c r="Y305" s="20"/>
    </row>
    <row r="306" spans="1:25" ht="27.75" customHeight="1">
      <c r="A306" s="33" t="s">
        <v>102</v>
      </c>
      <c r="B306" s="35" t="s">
        <v>103</v>
      </c>
      <c r="C306" s="34">
        <v>44197</v>
      </c>
      <c r="D306" s="34">
        <v>46752</v>
      </c>
      <c r="E306" s="35" t="s">
        <v>114</v>
      </c>
      <c r="F306" s="11" t="s">
        <v>31</v>
      </c>
      <c r="G306" s="12">
        <f t="shared" ref="G306:N306" si="346">G307+G311</f>
        <v>11107372.77</v>
      </c>
      <c r="H306" s="12">
        <f t="shared" si="346"/>
        <v>1257310.31</v>
      </c>
      <c r="I306" s="12">
        <f t="shared" si="346"/>
        <v>1339396.71</v>
      </c>
      <c r="J306" s="26">
        <f t="shared" si="346"/>
        <v>1464161.97</v>
      </c>
      <c r="K306" s="26">
        <f t="shared" si="346"/>
        <v>1710575.26</v>
      </c>
      <c r="L306" s="26">
        <f t="shared" si="346"/>
        <v>1712610.52</v>
      </c>
      <c r="M306" s="26">
        <f t="shared" ref="M306" si="347">M307+M311</f>
        <v>1712610.52</v>
      </c>
      <c r="N306" s="26">
        <f t="shared" si="346"/>
        <v>1910707.48</v>
      </c>
      <c r="O306" s="32"/>
      <c r="P306" s="32"/>
      <c r="Q306" s="32"/>
      <c r="R306" s="37"/>
      <c r="S306" s="32"/>
      <c r="T306" s="32"/>
      <c r="U306" s="32"/>
      <c r="V306" s="32"/>
      <c r="W306" s="30"/>
      <c r="X306" s="32"/>
      <c r="Y306" s="20"/>
    </row>
    <row r="307" spans="1:25" ht="25.5">
      <c r="A307" s="33"/>
      <c r="B307" s="35"/>
      <c r="C307" s="34"/>
      <c r="D307" s="35"/>
      <c r="E307" s="35"/>
      <c r="F307" s="11" t="s">
        <v>32</v>
      </c>
      <c r="G307" s="12">
        <f t="shared" ref="G307:N307" si="348">G308+G309+G310</f>
        <v>11107372.77</v>
      </c>
      <c r="H307" s="12">
        <f t="shared" si="348"/>
        <v>1257310.31</v>
      </c>
      <c r="I307" s="12">
        <f t="shared" si="348"/>
        <v>1339396.71</v>
      </c>
      <c r="J307" s="26">
        <f t="shared" si="348"/>
        <v>1464161.97</v>
      </c>
      <c r="K307" s="26">
        <f t="shared" si="348"/>
        <v>1710575.26</v>
      </c>
      <c r="L307" s="26">
        <f t="shared" si="348"/>
        <v>1712610.52</v>
      </c>
      <c r="M307" s="26">
        <f t="shared" ref="M307" si="349">M308+M309+M310</f>
        <v>1712610.52</v>
      </c>
      <c r="N307" s="26">
        <f t="shared" si="348"/>
        <v>1910707.48</v>
      </c>
      <c r="O307" s="32"/>
      <c r="P307" s="32"/>
      <c r="Q307" s="32"/>
      <c r="R307" s="37"/>
      <c r="S307" s="32"/>
      <c r="T307" s="32"/>
      <c r="U307" s="32"/>
      <c r="V307" s="32"/>
      <c r="W307" s="30"/>
      <c r="X307" s="32"/>
      <c r="Y307" s="20"/>
    </row>
    <row r="308" spans="1:25" ht="50.25" customHeight="1">
      <c r="A308" s="33"/>
      <c r="B308" s="35"/>
      <c r="C308" s="34"/>
      <c r="D308" s="35"/>
      <c r="E308" s="35"/>
      <c r="F308" s="13" t="s">
        <v>33</v>
      </c>
      <c r="G308" s="12">
        <f>H308+I308+J308+K308+L308+N308+M308</f>
        <v>11107372.77</v>
      </c>
      <c r="H308" s="12">
        <v>1257310.31</v>
      </c>
      <c r="I308" s="12">
        <v>1339396.71</v>
      </c>
      <c r="J308" s="26">
        <v>1464161.97</v>
      </c>
      <c r="K308" s="26">
        <v>1710575.26</v>
      </c>
      <c r="L308" s="26">
        <v>1712610.52</v>
      </c>
      <c r="M308" s="26">
        <v>1712610.52</v>
      </c>
      <c r="N308" s="26">
        <v>1910707.48</v>
      </c>
      <c r="O308" s="32"/>
      <c r="P308" s="32"/>
      <c r="Q308" s="32"/>
      <c r="R308" s="37"/>
      <c r="S308" s="32"/>
      <c r="T308" s="32"/>
      <c r="U308" s="32"/>
      <c r="V308" s="32"/>
      <c r="W308" s="30"/>
      <c r="X308" s="32"/>
      <c r="Y308" s="20"/>
    </row>
    <row r="309" spans="1:25" ht="25.5">
      <c r="A309" s="33"/>
      <c r="B309" s="35"/>
      <c r="C309" s="34"/>
      <c r="D309" s="35"/>
      <c r="E309" s="35"/>
      <c r="F309" s="11" t="s">
        <v>36</v>
      </c>
      <c r="G309" s="12">
        <f t="shared" ref="G309:G311" si="350">H309+I309+J309+K309+L309+N309+M309</f>
        <v>0</v>
      </c>
      <c r="H309" s="12">
        <v>0</v>
      </c>
      <c r="I309" s="12">
        <v>0</v>
      </c>
      <c r="J309" s="26">
        <v>0</v>
      </c>
      <c r="K309" s="26">
        <v>0</v>
      </c>
      <c r="L309" s="26">
        <v>0</v>
      </c>
      <c r="M309" s="26">
        <v>0</v>
      </c>
      <c r="N309" s="26">
        <v>0</v>
      </c>
      <c r="O309" s="32"/>
      <c r="P309" s="32"/>
      <c r="Q309" s="32"/>
      <c r="R309" s="37"/>
      <c r="S309" s="32"/>
      <c r="T309" s="32"/>
      <c r="U309" s="32"/>
      <c r="V309" s="32"/>
      <c r="W309" s="30"/>
      <c r="X309" s="32"/>
      <c r="Y309" s="20"/>
    </row>
    <row r="310" spans="1:25" ht="37.5" customHeight="1">
      <c r="A310" s="33"/>
      <c r="B310" s="35"/>
      <c r="C310" s="34"/>
      <c r="D310" s="35"/>
      <c r="E310" s="35"/>
      <c r="F310" s="11" t="s">
        <v>34</v>
      </c>
      <c r="G310" s="12">
        <f t="shared" si="350"/>
        <v>0</v>
      </c>
      <c r="H310" s="12">
        <v>0</v>
      </c>
      <c r="I310" s="12">
        <v>0</v>
      </c>
      <c r="J310" s="26">
        <v>0</v>
      </c>
      <c r="K310" s="26">
        <v>0</v>
      </c>
      <c r="L310" s="26">
        <v>0</v>
      </c>
      <c r="M310" s="26">
        <v>0</v>
      </c>
      <c r="N310" s="26">
        <v>0</v>
      </c>
      <c r="O310" s="32"/>
      <c r="P310" s="32"/>
      <c r="Q310" s="32"/>
      <c r="R310" s="37"/>
      <c r="S310" s="32"/>
      <c r="T310" s="32"/>
      <c r="U310" s="32"/>
      <c r="V310" s="32"/>
      <c r="W310" s="30"/>
      <c r="X310" s="32"/>
      <c r="Y310" s="20"/>
    </row>
    <row r="311" spans="1:25" ht="51">
      <c r="A311" s="33"/>
      <c r="B311" s="35"/>
      <c r="C311" s="34"/>
      <c r="D311" s="35"/>
      <c r="E311" s="35"/>
      <c r="F311" s="11" t="s">
        <v>35</v>
      </c>
      <c r="G311" s="12">
        <f t="shared" si="350"/>
        <v>0</v>
      </c>
      <c r="H311" s="12">
        <v>0</v>
      </c>
      <c r="I311" s="12">
        <v>0</v>
      </c>
      <c r="J311" s="26">
        <v>0</v>
      </c>
      <c r="K311" s="26">
        <v>0</v>
      </c>
      <c r="L311" s="26">
        <v>0</v>
      </c>
      <c r="M311" s="26">
        <v>0</v>
      </c>
      <c r="N311" s="26">
        <v>0</v>
      </c>
      <c r="O311" s="32"/>
      <c r="P311" s="32"/>
      <c r="Q311" s="32"/>
      <c r="R311" s="37"/>
      <c r="S311" s="32"/>
      <c r="T311" s="32"/>
      <c r="U311" s="32"/>
      <c r="V311" s="32"/>
      <c r="W311" s="31"/>
      <c r="X311" s="32"/>
      <c r="Y311" s="20"/>
    </row>
    <row r="312" spans="1:25" ht="26.25" customHeight="1">
      <c r="A312" s="33" t="s">
        <v>104</v>
      </c>
      <c r="B312" s="35" t="s">
        <v>137</v>
      </c>
      <c r="C312" s="34">
        <v>44197</v>
      </c>
      <c r="D312" s="34">
        <v>46752</v>
      </c>
      <c r="E312" s="35" t="s">
        <v>115</v>
      </c>
      <c r="F312" s="11" t="s">
        <v>31</v>
      </c>
      <c r="G312" s="12">
        <f t="shared" ref="G312:N312" si="351">G313+G317</f>
        <v>272000</v>
      </c>
      <c r="H312" s="12">
        <f t="shared" si="351"/>
        <v>116000</v>
      </c>
      <c r="I312" s="12">
        <f t="shared" si="351"/>
        <v>53000</v>
      </c>
      <c r="J312" s="26">
        <f t="shared" si="351"/>
        <v>103000</v>
      </c>
      <c r="K312" s="26">
        <f t="shared" si="351"/>
        <v>0</v>
      </c>
      <c r="L312" s="26">
        <f t="shared" si="351"/>
        <v>0</v>
      </c>
      <c r="M312" s="26">
        <f t="shared" ref="M312" si="352">M313+M317</f>
        <v>0</v>
      </c>
      <c r="N312" s="26">
        <f t="shared" si="351"/>
        <v>0</v>
      </c>
      <c r="O312" s="32" t="s">
        <v>121</v>
      </c>
      <c r="P312" s="32" t="s">
        <v>122</v>
      </c>
      <c r="Q312" s="32">
        <v>4</v>
      </c>
      <c r="R312" s="40">
        <v>2</v>
      </c>
      <c r="S312" s="32">
        <v>1</v>
      </c>
      <c r="T312" s="32">
        <v>1</v>
      </c>
      <c r="U312" s="32" t="s">
        <v>62</v>
      </c>
      <c r="V312" s="32" t="s">
        <v>62</v>
      </c>
      <c r="W312" s="29" t="s">
        <v>62</v>
      </c>
      <c r="X312" s="32" t="s">
        <v>62</v>
      </c>
      <c r="Y312" s="20"/>
    </row>
    <row r="313" spans="1:25" ht="25.5">
      <c r="A313" s="33"/>
      <c r="B313" s="35"/>
      <c r="C313" s="34"/>
      <c r="D313" s="35"/>
      <c r="E313" s="35"/>
      <c r="F313" s="11" t="s">
        <v>32</v>
      </c>
      <c r="G313" s="12">
        <f t="shared" ref="G313:N313" si="353">G314+G315+G316</f>
        <v>272000</v>
      </c>
      <c r="H313" s="12">
        <f t="shared" si="353"/>
        <v>116000</v>
      </c>
      <c r="I313" s="12">
        <f t="shared" si="353"/>
        <v>53000</v>
      </c>
      <c r="J313" s="26">
        <f t="shared" si="353"/>
        <v>103000</v>
      </c>
      <c r="K313" s="26">
        <f t="shared" si="353"/>
        <v>0</v>
      </c>
      <c r="L313" s="26">
        <f t="shared" si="353"/>
        <v>0</v>
      </c>
      <c r="M313" s="26">
        <f t="shared" ref="M313" si="354">M314+M315+M316</f>
        <v>0</v>
      </c>
      <c r="N313" s="26">
        <f t="shared" si="353"/>
        <v>0</v>
      </c>
      <c r="O313" s="32"/>
      <c r="P313" s="32"/>
      <c r="Q313" s="32"/>
      <c r="R313" s="40"/>
      <c r="S313" s="32"/>
      <c r="T313" s="32"/>
      <c r="U313" s="32"/>
      <c r="V313" s="32"/>
      <c r="W313" s="31"/>
      <c r="X313" s="32"/>
      <c r="Y313" s="20"/>
    </row>
    <row r="314" spans="1:25" ht="52.5" customHeight="1">
      <c r="A314" s="33"/>
      <c r="B314" s="35"/>
      <c r="C314" s="34"/>
      <c r="D314" s="35"/>
      <c r="E314" s="35"/>
      <c r="F314" s="13" t="s">
        <v>33</v>
      </c>
      <c r="G314" s="12">
        <f>H314+I314+J314+K314+L314+N314+M314</f>
        <v>10000</v>
      </c>
      <c r="H314" s="12">
        <v>10000</v>
      </c>
      <c r="I314" s="12">
        <v>0</v>
      </c>
      <c r="J314" s="26">
        <v>0</v>
      </c>
      <c r="K314" s="26">
        <v>0</v>
      </c>
      <c r="L314" s="26">
        <v>0</v>
      </c>
      <c r="M314" s="26">
        <v>0</v>
      </c>
      <c r="N314" s="26">
        <v>0</v>
      </c>
      <c r="O314" s="32" t="s">
        <v>123</v>
      </c>
      <c r="P314" s="32" t="s">
        <v>122</v>
      </c>
      <c r="Q314" s="32">
        <v>4</v>
      </c>
      <c r="R314" s="40">
        <v>2</v>
      </c>
      <c r="S314" s="32">
        <v>1</v>
      </c>
      <c r="T314" s="32">
        <v>1</v>
      </c>
      <c r="U314" s="32" t="s">
        <v>62</v>
      </c>
      <c r="V314" s="32" t="s">
        <v>62</v>
      </c>
      <c r="W314" s="29" t="s">
        <v>62</v>
      </c>
      <c r="X314" s="32" t="s">
        <v>62</v>
      </c>
      <c r="Y314" s="20"/>
    </row>
    <row r="315" spans="1:25" ht="25.5">
      <c r="A315" s="33"/>
      <c r="B315" s="35"/>
      <c r="C315" s="34"/>
      <c r="D315" s="35"/>
      <c r="E315" s="35"/>
      <c r="F315" s="11" t="s">
        <v>36</v>
      </c>
      <c r="G315" s="12">
        <f t="shared" ref="G315:G317" si="355">H315+I315+J315+K315+L315+N315+M315</f>
        <v>262000</v>
      </c>
      <c r="H315" s="12">
        <v>106000</v>
      </c>
      <c r="I315" s="12">
        <v>53000</v>
      </c>
      <c r="J315" s="26">
        <v>103000</v>
      </c>
      <c r="K315" s="26">
        <v>0</v>
      </c>
      <c r="L315" s="26">
        <v>0</v>
      </c>
      <c r="M315" s="26">
        <v>0</v>
      </c>
      <c r="N315" s="26">
        <v>0</v>
      </c>
      <c r="O315" s="32"/>
      <c r="P315" s="32"/>
      <c r="Q315" s="32"/>
      <c r="R315" s="40"/>
      <c r="S315" s="32"/>
      <c r="T315" s="32"/>
      <c r="U315" s="32"/>
      <c r="V315" s="32"/>
      <c r="W315" s="31"/>
      <c r="X315" s="32"/>
      <c r="Y315" s="20"/>
    </row>
    <row r="316" spans="1:25" ht="89.25" customHeight="1">
      <c r="A316" s="33"/>
      <c r="B316" s="35"/>
      <c r="C316" s="34"/>
      <c r="D316" s="35"/>
      <c r="E316" s="35"/>
      <c r="F316" s="11" t="s">
        <v>34</v>
      </c>
      <c r="G316" s="12">
        <f t="shared" si="355"/>
        <v>0</v>
      </c>
      <c r="H316" s="12">
        <v>0</v>
      </c>
      <c r="I316" s="12">
        <v>0</v>
      </c>
      <c r="J316" s="26">
        <v>0</v>
      </c>
      <c r="K316" s="26">
        <v>0</v>
      </c>
      <c r="L316" s="26">
        <v>0</v>
      </c>
      <c r="M316" s="26">
        <v>0</v>
      </c>
      <c r="N316" s="26">
        <v>0</v>
      </c>
      <c r="O316" s="32" t="s">
        <v>124</v>
      </c>
      <c r="P316" s="32" t="s">
        <v>24</v>
      </c>
      <c r="Q316" s="32">
        <v>3</v>
      </c>
      <c r="R316" s="37" t="s">
        <v>125</v>
      </c>
      <c r="S316" s="32" t="s">
        <v>62</v>
      </c>
      <c r="T316" s="32" t="s">
        <v>125</v>
      </c>
      <c r="U316" s="32" t="s">
        <v>62</v>
      </c>
      <c r="V316" s="32">
        <v>1</v>
      </c>
      <c r="W316" s="29">
        <v>1</v>
      </c>
      <c r="X316" s="32">
        <v>1</v>
      </c>
      <c r="Y316" s="20"/>
    </row>
    <row r="317" spans="1:25" ht="51">
      <c r="A317" s="33"/>
      <c r="B317" s="35"/>
      <c r="C317" s="34"/>
      <c r="D317" s="35"/>
      <c r="E317" s="35"/>
      <c r="F317" s="11" t="s">
        <v>35</v>
      </c>
      <c r="G317" s="12">
        <f t="shared" si="355"/>
        <v>0</v>
      </c>
      <c r="H317" s="12">
        <v>0</v>
      </c>
      <c r="I317" s="12">
        <v>0</v>
      </c>
      <c r="J317" s="26">
        <v>0</v>
      </c>
      <c r="K317" s="26">
        <v>0</v>
      </c>
      <c r="L317" s="26">
        <v>0</v>
      </c>
      <c r="M317" s="26">
        <v>0</v>
      </c>
      <c r="N317" s="26">
        <v>0</v>
      </c>
      <c r="O317" s="32"/>
      <c r="P317" s="32"/>
      <c r="Q317" s="32"/>
      <c r="R317" s="37"/>
      <c r="S317" s="32"/>
      <c r="T317" s="32"/>
      <c r="U317" s="32"/>
      <c r="V317" s="32"/>
      <c r="W317" s="31"/>
      <c r="X317" s="32"/>
      <c r="Y317" s="20"/>
    </row>
    <row r="318" spans="1:25" ht="18.75" customHeight="1">
      <c r="A318" s="33" t="s">
        <v>133</v>
      </c>
      <c r="B318" s="35" t="s">
        <v>134</v>
      </c>
      <c r="C318" s="34">
        <v>44531</v>
      </c>
      <c r="D318" s="34">
        <v>46752</v>
      </c>
      <c r="E318" s="35" t="s">
        <v>115</v>
      </c>
      <c r="F318" s="11" t="s">
        <v>31</v>
      </c>
      <c r="G318" s="12">
        <f t="shared" ref="G318:N318" si="356">G319+G323</f>
        <v>100000</v>
      </c>
      <c r="H318" s="12">
        <f t="shared" si="356"/>
        <v>100000</v>
      </c>
      <c r="I318" s="12">
        <f t="shared" si="356"/>
        <v>0</v>
      </c>
      <c r="J318" s="26">
        <f t="shared" si="356"/>
        <v>0</v>
      </c>
      <c r="K318" s="26">
        <f t="shared" si="356"/>
        <v>0</v>
      </c>
      <c r="L318" s="26">
        <f t="shared" si="356"/>
        <v>0</v>
      </c>
      <c r="M318" s="26">
        <f t="shared" ref="M318" si="357">M319+M323</f>
        <v>0</v>
      </c>
      <c r="N318" s="26">
        <f t="shared" si="356"/>
        <v>0</v>
      </c>
      <c r="O318" s="32" t="s">
        <v>100</v>
      </c>
      <c r="P318" s="32" t="s">
        <v>26</v>
      </c>
      <c r="Q318" s="32" t="s">
        <v>101</v>
      </c>
      <c r="R318" s="39">
        <v>6</v>
      </c>
      <c r="S318" s="39">
        <v>6.3</v>
      </c>
      <c r="T318" s="39">
        <v>6.1</v>
      </c>
      <c r="U318" s="39">
        <v>5.9</v>
      </c>
      <c r="V318" s="39">
        <v>5.8</v>
      </c>
      <c r="W318" s="54">
        <v>5.7</v>
      </c>
      <c r="X318" s="39">
        <v>5.6</v>
      </c>
      <c r="Y318" s="23"/>
    </row>
    <row r="319" spans="1:25" ht="25.5">
      <c r="A319" s="33"/>
      <c r="B319" s="35"/>
      <c r="C319" s="34"/>
      <c r="D319" s="35"/>
      <c r="E319" s="35"/>
      <c r="F319" s="11" t="s">
        <v>32</v>
      </c>
      <c r="G319" s="12">
        <f t="shared" ref="G319:N319" si="358">G320+G321+G322</f>
        <v>100000</v>
      </c>
      <c r="H319" s="12">
        <f t="shared" si="358"/>
        <v>100000</v>
      </c>
      <c r="I319" s="12">
        <f t="shared" si="358"/>
        <v>0</v>
      </c>
      <c r="J319" s="26">
        <f t="shared" si="358"/>
        <v>0</v>
      </c>
      <c r="K319" s="26">
        <f t="shared" si="358"/>
        <v>0</v>
      </c>
      <c r="L319" s="26">
        <f t="shared" si="358"/>
        <v>0</v>
      </c>
      <c r="M319" s="26">
        <f t="shared" ref="M319" si="359">M320+M321+M322</f>
        <v>0</v>
      </c>
      <c r="N319" s="26">
        <f t="shared" si="358"/>
        <v>0</v>
      </c>
      <c r="O319" s="32"/>
      <c r="P319" s="32"/>
      <c r="Q319" s="32"/>
      <c r="R319" s="39"/>
      <c r="S319" s="39"/>
      <c r="T319" s="39"/>
      <c r="U319" s="39"/>
      <c r="V319" s="39"/>
      <c r="W319" s="55"/>
      <c r="X319" s="39"/>
      <c r="Y319" s="23"/>
    </row>
    <row r="320" spans="1:25" ht="40.5" customHeight="1">
      <c r="A320" s="33"/>
      <c r="B320" s="35"/>
      <c r="C320" s="34"/>
      <c r="D320" s="35"/>
      <c r="E320" s="35"/>
      <c r="F320" s="13" t="s">
        <v>33</v>
      </c>
      <c r="G320" s="12">
        <f>H320+I320+J320+K320+L320+N320+M320</f>
        <v>0</v>
      </c>
      <c r="H320" s="12">
        <v>0</v>
      </c>
      <c r="I320" s="12">
        <v>0</v>
      </c>
      <c r="J320" s="26">
        <v>0</v>
      </c>
      <c r="K320" s="26">
        <v>0</v>
      </c>
      <c r="L320" s="26">
        <v>0</v>
      </c>
      <c r="M320" s="26">
        <v>0</v>
      </c>
      <c r="N320" s="26">
        <v>0</v>
      </c>
      <c r="O320" s="32"/>
      <c r="P320" s="32"/>
      <c r="Q320" s="32"/>
      <c r="R320" s="39"/>
      <c r="S320" s="39"/>
      <c r="T320" s="39"/>
      <c r="U320" s="39"/>
      <c r="V320" s="39"/>
      <c r="W320" s="55"/>
      <c r="X320" s="39"/>
      <c r="Y320" s="23"/>
    </row>
    <row r="321" spans="1:25" ht="25.5">
      <c r="A321" s="33"/>
      <c r="B321" s="35"/>
      <c r="C321" s="34"/>
      <c r="D321" s="35"/>
      <c r="E321" s="35"/>
      <c r="F321" s="11" t="s">
        <v>36</v>
      </c>
      <c r="G321" s="12">
        <f t="shared" ref="G321:G323" si="360">H321+I321+J321+K321+L321+N321+M321</f>
        <v>100000</v>
      </c>
      <c r="H321" s="12">
        <v>100000</v>
      </c>
      <c r="I321" s="12">
        <v>0</v>
      </c>
      <c r="J321" s="26">
        <v>0</v>
      </c>
      <c r="K321" s="26">
        <v>0</v>
      </c>
      <c r="L321" s="26">
        <v>0</v>
      </c>
      <c r="M321" s="26">
        <v>0</v>
      </c>
      <c r="N321" s="26">
        <v>0</v>
      </c>
      <c r="O321" s="32"/>
      <c r="P321" s="32"/>
      <c r="Q321" s="32"/>
      <c r="R321" s="39"/>
      <c r="S321" s="39"/>
      <c r="T321" s="39"/>
      <c r="U321" s="39"/>
      <c r="V321" s="39"/>
      <c r="W321" s="55"/>
      <c r="X321" s="39"/>
      <c r="Y321" s="23"/>
    </row>
    <row r="322" spans="1:25" ht="29.25" customHeight="1">
      <c r="A322" s="33"/>
      <c r="B322" s="35"/>
      <c r="C322" s="34"/>
      <c r="D322" s="35"/>
      <c r="E322" s="35"/>
      <c r="F322" s="11" t="s">
        <v>34</v>
      </c>
      <c r="G322" s="12">
        <f t="shared" si="360"/>
        <v>0</v>
      </c>
      <c r="H322" s="12">
        <v>0</v>
      </c>
      <c r="I322" s="12">
        <v>0</v>
      </c>
      <c r="J322" s="26">
        <v>0</v>
      </c>
      <c r="K322" s="26">
        <v>0</v>
      </c>
      <c r="L322" s="26">
        <v>0</v>
      </c>
      <c r="M322" s="26">
        <v>0</v>
      </c>
      <c r="N322" s="26">
        <v>0</v>
      </c>
      <c r="O322" s="32"/>
      <c r="P322" s="32"/>
      <c r="Q322" s="32"/>
      <c r="R322" s="39"/>
      <c r="S322" s="39"/>
      <c r="T322" s="39"/>
      <c r="U322" s="39"/>
      <c r="V322" s="39"/>
      <c r="W322" s="55"/>
      <c r="X322" s="39"/>
      <c r="Y322" s="23"/>
    </row>
    <row r="323" spans="1:25" ht="51">
      <c r="A323" s="33"/>
      <c r="B323" s="35"/>
      <c r="C323" s="34"/>
      <c r="D323" s="35"/>
      <c r="E323" s="35"/>
      <c r="F323" s="11" t="s">
        <v>35</v>
      </c>
      <c r="G323" s="12">
        <f t="shared" si="360"/>
        <v>0</v>
      </c>
      <c r="H323" s="12">
        <v>0</v>
      </c>
      <c r="I323" s="12">
        <v>0</v>
      </c>
      <c r="J323" s="26">
        <v>0</v>
      </c>
      <c r="K323" s="26">
        <v>0</v>
      </c>
      <c r="L323" s="26">
        <v>0</v>
      </c>
      <c r="M323" s="26">
        <v>0</v>
      </c>
      <c r="N323" s="26">
        <v>0</v>
      </c>
      <c r="O323" s="32"/>
      <c r="P323" s="32"/>
      <c r="Q323" s="32"/>
      <c r="R323" s="39"/>
      <c r="S323" s="39"/>
      <c r="T323" s="39"/>
      <c r="U323" s="39"/>
      <c r="V323" s="39"/>
      <c r="W323" s="56"/>
      <c r="X323" s="39"/>
      <c r="Y323" s="23"/>
    </row>
    <row r="324" spans="1:25" ht="26.25" customHeight="1">
      <c r="A324" s="33" t="s">
        <v>138</v>
      </c>
      <c r="B324" s="35" t="s">
        <v>141</v>
      </c>
      <c r="C324" s="34">
        <v>44743</v>
      </c>
      <c r="D324" s="34">
        <v>46752</v>
      </c>
      <c r="E324" s="35" t="s">
        <v>115</v>
      </c>
      <c r="F324" s="11" t="s">
        <v>31</v>
      </c>
      <c r="G324" s="12">
        <f t="shared" ref="G324:N324" si="361">G325+G329</f>
        <v>1120838.52</v>
      </c>
      <c r="H324" s="12">
        <f t="shared" si="361"/>
        <v>0</v>
      </c>
      <c r="I324" s="12">
        <f t="shared" si="361"/>
        <v>1120838.52</v>
      </c>
      <c r="J324" s="26">
        <f t="shared" si="361"/>
        <v>0</v>
      </c>
      <c r="K324" s="26">
        <f t="shared" si="361"/>
        <v>0</v>
      </c>
      <c r="L324" s="26">
        <f t="shared" si="361"/>
        <v>0</v>
      </c>
      <c r="M324" s="26">
        <f t="shared" ref="M324" si="362">M325+M329</f>
        <v>0</v>
      </c>
      <c r="N324" s="26">
        <f t="shared" si="361"/>
        <v>0</v>
      </c>
      <c r="O324" s="32" t="s">
        <v>142</v>
      </c>
      <c r="P324" s="32" t="s">
        <v>56</v>
      </c>
      <c r="Q324" s="32">
        <v>18</v>
      </c>
      <c r="R324" s="40" t="s">
        <v>62</v>
      </c>
      <c r="S324" s="32">
        <v>18</v>
      </c>
      <c r="T324" s="32" t="s">
        <v>62</v>
      </c>
      <c r="U324" s="32" t="s">
        <v>62</v>
      </c>
      <c r="V324" s="32" t="s">
        <v>62</v>
      </c>
      <c r="W324" s="29" t="s">
        <v>62</v>
      </c>
      <c r="X324" s="32" t="s">
        <v>62</v>
      </c>
      <c r="Y324" s="20"/>
    </row>
    <row r="325" spans="1:25" ht="25.5">
      <c r="A325" s="33"/>
      <c r="B325" s="35"/>
      <c r="C325" s="34"/>
      <c r="D325" s="35"/>
      <c r="E325" s="35"/>
      <c r="F325" s="11" t="s">
        <v>32</v>
      </c>
      <c r="G325" s="12">
        <f t="shared" ref="G325:N325" si="363">G326+G327+G328</f>
        <v>1120838.52</v>
      </c>
      <c r="H325" s="12">
        <f t="shared" si="363"/>
        <v>0</v>
      </c>
      <c r="I325" s="12">
        <f t="shared" si="363"/>
        <v>1120838.52</v>
      </c>
      <c r="J325" s="26">
        <f t="shared" si="363"/>
        <v>0</v>
      </c>
      <c r="K325" s="26">
        <f t="shared" si="363"/>
        <v>0</v>
      </c>
      <c r="L325" s="26">
        <f t="shared" si="363"/>
        <v>0</v>
      </c>
      <c r="M325" s="26">
        <f t="shared" ref="M325" si="364">M326+M327+M328</f>
        <v>0</v>
      </c>
      <c r="N325" s="26">
        <f t="shared" si="363"/>
        <v>0</v>
      </c>
      <c r="O325" s="32"/>
      <c r="P325" s="32"/>
      <c r="Q325" s="32"/>
      <c r="R325" s="40"/>
      <c r="S325" s="32"/>
      <c r="T325" s="32"/>
      <c r="U325" s="32"/>
      <c r="V325" s="32"/>
      <c r="W325" s="30"/>
      <c r="X325" s="32"/>
      <c r="Y325" s="20"/>
    </row>
    <row r="326" spans="1:25" ht="52.5" customHeight="1">
      <c r="A326" s="33"/>
      <c r="B326" s="35"/>
      <c r="C326" s="34"/>
      <c r="D326" s="35"/>
      <c r="E326" s="35"/>
      <c r="F326" s="13" t="s">
        <v>33</v>
      </c>
      <c r="G326" s="12">
        <f>H326+I326+J326+K326+L326+N326+M326</f>
        <v>0</v>
      </c>
      <c r="H326" s="12">
        <v>0</v>
      </c>
      <c r="I326" s="12">
        <v>0</v>
      </c>
      <c r="J326" s="26">
        <v>0</v>
      </c>
      <c r="K326" s="26">
        <v>0</v>
      </c>
      <c r="L326" s="26">
        <v>0</v>
      </c>
      <c r="M326" s="26">
        <v>0</v>
      </c>
      <c r="N326" s="26">
        <v>0</v>
      </c>
      <c r="O326" s="32"/>
      <c r="P326" s="32"/>
      <c r="Q326" s="32"/>
      <c r="R326" s="40"/>
      <c r="S326" s="32"/>
      <c r="T326" s="32"/>
      <c r="U326" s="32"/>
      <c r="V326" s="32"/>
      <c r="W326" s="30"/>
      <c r="X326" s="32"/>
      <c r="Y326" s="20"/>
    </row>
    <row r="327" spans="1:25" ht="25.5">
      <c r="A327" s="33"/>
      <c r="B327" s="35"/>
      <c r="C327" s="34"/>
      <c r="D327" s="35"/>
      <c r="E327" s="35"/>
      <c r="F327" s="11" t="s">
        <v>36</v>
      </c>
      <c r="G327" s="12">
        <f t="shared" ref="G327:G329" si="365">H327+I327+J327+K327+L327+N327+M327</f>
        <v>1120838.52</v>
      </c>
      <c r="H327" s="12">
        <v>0</v>
      </c>
      <c r="I327" s="12">
        <v>1120838.52</v>
      </c>
      <c r="J327" s="26">
        <v>0</v>
      </c>
      <c r="K327" s="26">
        <v>0</v>
      </c>
      <c r="L327" s="26">
        <v>0</v>
      </c>
      <c r="M327" s="26">
        <v>0</v>
      </c>
      <c r="N327" s="26">
        <v>0</v>
      </c>
      <c r="O327" s="32"/>
      <c r="P327" s="32"/>
      <c r="Q327" s="32"/>
      <c r="R327" s="40"/>
      <c r="S327" s="32"/>
      <c r="T327" s="32"/>
      <c r="U327" s="32"/>
      <c r="V327" s="32"/>
      <c r="W327" s="30"/>
      <c r="X327" s="32"/>
      <c r="Y327" s="20"/>
    </row>
    <row r="328" spans="1:25" ht="89.25" customHeight="1">
      <c r="A328" s="33"/>
      <c r="B328" s="35"/>
      <c r="C328" s="34"/>
      <c r="D328" s="35"/>
      <c r="E328" s="35"/>
      <c r="F328" s="11" t="s">
        <v>34</v>
      </c>
      <c r="G328" s="12">
        <f t="shared" si="365"/>
        <v>0</v>
      </c>
      <c r="H328" s="12">
        <v>0</v>
      </c>
      <c r="I328" s="12">
        <v>0</v>
      </c>
      <c r="J328" s="26">
        <v>0</v>
      </c>
      <c r="K328" s="26">
        <v>0</v>
      </c>
      <c r="L328" s="26">
        <v>0</v>
      </c>
      <c r="M328" s="26">
        <v>0</v>
      </c>
      <c r="N328" s="26">
        <v>0</v>
      </c>
      <c r="O328" s="32"/>
      <c r="P328" s="32"/>
      <c r="Q328" s="32"/>
      <c r="R328" s="40"/>
      <c r="S328" s="32"/>
      <c r="T328" s="32"/>
      <c r="U328" s="32"/>
      <c r="V328" s="32"/>
      <c r="W328" s="30"/>
      <c r="X328" s="32"/>
      <c r="Y328" s="20"/>
    </row>
    <row r="329" spans="1:25" ht="51">
      <c r="A329" s="33"/>
      <c r="B329" s="35"/>
      <c r="C329" s="34"/>
      <c r="D329" s="35"/>
      <c r="E329" s="35"/>
      <c r="F329" s="11" t="s">
        <v>35</v>
      </c>
      <c r="G329" s="12">
        <f t="shared" si="365"/>
        <v>0</v>
      </c>
      <c r="H329" s="12">
        <v>0</v>
      </c>
      <c r="I329" s="12">
        <v>0</v>
      </c>
      <c r="J329" s="26">
        <v>0</v>
      </c>
      <c r="K329" s="26">
        <v>0</v>
      </c>
      <c r="L329" s="26">
        <v>0</v>
      </c>
      <c r="M329" s="26">
        <v>0</v>
      </c>
      <c r="N329" s="26">
        <v>0</v>
      </c>
      <c r="O329" s="32"/>
      <c r="P329" s="32"/>
      <c r="Q329" s="32"/>
      <c r="R329" s="40"/>
      <c r="S329" s="32"/>
      <c r="T329" s="32"/>
      <c r="U329" s="32"/>
      <c r="V329" s="32"/>
      <c r="W329" s="30"/>
      <c r="X329" s="32"/>
      <c r="Y329" s="20"/>
    </row>
    <row r="330" spans="1:25" ht="18.75" customHeight="1">
      <c r="A330" s="33" t="s">
        <v>139</v>
      </c>
      <c r="B330" s="35" t="s">
        <v>140</v>
      </c>
      <c r="C330" s="34">
        <v>44754</v>
      </c>
      <c r="D330" s="34">
        <v>46752</v>
      </c>
      <c r="E330" s="35" t="s">
        <v>115</v>
      </c>
      <c r="F330" s="11" t="s">
        <v>31</v>
      </c>
      <c r="G330" s="12">
        <f t="shared" ref="G330:N330" si="366">G331+G335</f>
        <v>95203.92</v>
      </c>
      <c r="H330" s="12">
        <f t="shared" si="366"/>
        <v>0</v>
      </c>
      <c r="I330" s="12">
        <f t="shared" si="366"/>
        <v>95203.92</v>
      </c>
      <c r="J330" s="26">
        <f t="shared" si="366"/>
        <v>0</v>
      </c>
      <c r="K330" s="26">
        <f t="shared" si="366"/>
        <v>0</v>
      </c>
      <c r="L330" s="26">
        <f t="shared" si="366"/>
        <v>0</v>
      </c>
      <c r="M330" s="26">
        <f t="shared" ref="M330" si="367">M331+M335</f>
        <v>0</v>
      </c>
      <c r="N330" s="26">
        <f t="shared" si="366"/>
        <v>0</v>
      </c>
      <c r="O330" s="32"/>
      <c r="P330" s="32"/>
      <c r="Q330" s="32"/>
      <c r="R330" s="40"/>
      <c r="S330" s="32"/>
      <c r="T330" s="32"/>
      <c r="U330" s="32"/>
      <c r="V330" s="32"/>
      <c r="W330" s="30"/>
      <c r="X330" s="32"/>
      <c r="Y330" s="20"/>
    </row>
    <row r="331" spans="1:25" ht="25.5">
      <c r="A331" s="33"/>
      <c r="B331" s="35"/>
      <c r="C331" s="34"/>
      <c r="D331" s="35"/>
      <c r="E331" s="35"/>
      <c r="F331" s="11" t="s">
        <v>32</v>
      </c>
      <c r="G331" s="12">
        <f t="shared" ref="G331:N331" si="368">G332+G333+G334</f>
        <v>95203.92</v>
      </c>
      <c r="H331" s="12">
        <f t="shared" si="368"/>
        <v>0</v>
      </c>
      <c r="I331" s="12">
        <f t="shared" si="368"/>
        <v>95203.92</v>
      </c>
      <c r="J331" s="26">
        <f t="shared" si="368"/>
        <v>0</v>
      </c>
      <c r="K331" s="26">
        <f t="shared" si="368"/>
        <v>0</v>
      </c>
      <c r="L331" s="26">
        <f t="shared" si="368"/>
        <v>0</v>
      </c>
      <c r="M331" s="26">
        <f t="shared" ref="M331" si="369">M332+M333+M334</f>
        <v>0</v>
      </c>
      <c r="N331" s="26">
        <f t="shared" si="368"/>
        <v>0</v>
      </c>
      <c r="O331" s="32"/>
      <c r="P331" s="32"/>
      <c r="Q331" s="32"/>
      <c r="R331" s="40"/>
      <c r="S331" s="32"/>
      <c r="T331" s="32"/>
      <c r="U331" s="32"/>
      <c r="V331" s="32"/>
      <c r="W331" s="30"/>
      <c r="X331" s="32"/>
      <c r="Y331" s="20"/>
    </row>
    <row r="332" spans="1:25" ht="40.5" customHeight="1">
      <c r="A332" s="33"/>
      <c r="B332" s="35"/>
      <c r="C332" s="34"/>
      <c r="D332" s="35"/>
      <c r="E332" s="35"/>
      <c r="F332" s="13" t="s">
        <v>33</v>
      </c>
      <c r="G332" s="12">
        <f>H332+I332+J332+K332+L332+N332+M332</f>
        <v>95203.92</v>
      </c>
      <c r="H332" s="12">
        <v>0</v>
      </c>
      <c r="I332" s="12">
        <v>95203.92</v>
      </c>
      <c r="J332" s="26">
        <v>0</v>
      </c>
      <c r="K332" s="26">
        <v>0</v>
      </c>
      <c r="L332" s="26">
        <v>0</v>
      </c>
      <c r="M332" s="26">
        <v>0</v>
      </c>
      <c r="N332" s="26">
        <v>0</v>
      </c>
      <c r="O332" s="32"/>
      <c r="P332" s="32"/>
      <c r="Q332" s="32"/>
      <c r="R332" s="40"/>
      <c r="S332" s="32"/>
      <c r="T332" s="32"/>
      <c r="U332" s="32"/>
      <c r="V332" s="32"/>
      <c r="W332" s="30"/>
      <c r="X332" s="32"/>
      <c r="Y332" s="20"/>
    </row>
    <row r="333" spans="1:25" ht="25.5">
      <c r="A333" s="33"/>
      <c r="B333" s="35"/>
      <c r="C333" s="34"/>
      <c r="D333" s="35"/>
      <c r="E333" s="35"/>
      <c r="F333" s="11" t="s">
        <v>36</v>
      </c>
      <c r="G333" s="12">
        <f t="shared" ref="G333:G335" si="370">H333+I333+J333+K333+L333+N333+M333</f>
        <v>0</v>
      </c>
      <c r="H333" s="12">
        <v>0</v>
      </c>
      <c r="I333" s="12">
        <v>0</v>
      </c>
      <c r="J333" s="26">
        <v>0</v>
      </c>
      <c r="K333" s="26">
        <v>0</v>
      </c>
      <c r="L333" s="26">
        <v>0</v>
      </c>
      <c r="M333" s="26">
        <v>0</v>
      </c>
      <c r="N333" s="26">
        <v>0</v>
      </c>
      <c r="O333" s="32"/>
      <c r="P333" s="32"/>
      <c r="Q333" s="32"/>
      <c r="R333" s="40"/>
      <c r="S333" s="32"/>
      <c r="T333" s="32"/>
      <c r="U333" s="32"/>
      <c r="V333" s="32"/>
      <c r="W333" s="30"/>
      <c r="X333" s="32"/>
      <c r="Y333" s="20"/>
    </row>
    <row r="334" spans="1:25" ht="29.25" customHeight="1">
      <c r="A334" s="33"/>
      <c r="B334" s="35"/>
      <c r="C334" s="34"/>
      <c r="D334" s="35"/>
      <c r="E334" s="35"/>
      <c r="F334" s="11" t="s">
        <v>34</v>
      </c>
      <c r="G334" s="12">
        <f t="shared" si="370"/>
        <v>0</v>
      </c>
      <c r="H334" s="12">
        <v>0</v>
      </c>
      <c r="I334" s="12">
        <v>0</v>
      </c>
      <c r="J334" s="26">
        <v>0</v>
      </c>
      <c r="K334" s="26">
        <v>0</v>
      </c>
      <c r="L334" s="26">
        <v>0</v>
      </c>
      <c r="M334" s="26">
        <v>0</v>
      </c>
      <c r="N334" s="26">
        <v>0</v>
      </c>
      <c r="O334" s="32"/>
      <c r="P334" s="32"/>
      <c r="Q334" s="32"/>
      <c r="R334" s="40"/>
      <c r="S334" s="32"/>
      <c r="T334" s="32"/>
      <c r="U334" s="32"/>
      <c r="V334" s="32"/>
      <c r="W334" s="30"/>
      <c r="X334" s="32"/>
      <c r="Y334" s="20"/>
    </row>
    <row r="335" spans="1:25" ht="51">
      <c r="A335" s="33"/>
      <c r="B335" s="35"/>
      <c r="C335" s="34"/>
      <c r="D335" s="35"/>
      <c r="E335" s="35"/>
      <c r="F335" s="11" t="s">
        <v>35</v>
      </c>
      <c r="G335" s="12">
        <f t="shared" si="370"/>
        <v>0</v>
      </c>
      <c r="H335" s="12">
        <v>0</v>
      </c>
      <c r="I335" s="12">
        <v>0</v>
      </c>
      <c r="J335" s="26">
        <v>0</v>
      </c>
      <c r="K335" s="26">
        <v>0</v>
      </c>
      <c r="L335" s="26">
        <v>0</v>
      </c>
      <c r="M335" s="26">
        <v>0</v>
      </c>
      <c r="N335" s="26">
        <v>0</v>
      </c>
      <c r="O335" s="32"/>
      <c r="P335" s="32"/>
      <c r="Q335" s="32"/>
      <c r="R335" s="40"/>
      <c r="S335" s="32"/>
      <c r="T335" s="32"/>
      <c r="U335" s="32"/>
      <c r="V335" s="32"/>
      <c r="W335" s="31"/>
      <c r="X335" s="32"/>
      <c r="Y335" s="20"/>
    </row>
    <row r="336" spans="1:25" ht="27.75" customHeight="1">
      <c r="A336" s="35" t="s">
        <v>105</v>
      </c>
      <c r="B336" s="35"/>
      <c r="C336" s="35" t="s">
        <v>14</v>
      </c>
      <c r="D336" s="35" t="s">
        <v>14</v>
      </c>
      <c r="E336" s="35" t="s">
        <v>14</v>
      </c>
      <c r="F336" s="11" t="s">
        <v>31</v>
      </c>
      <c r="G336" s="12">
        <f>G337+G341</f>
        <v>15530923.51</v>
      </c>
      <c r="H336" s="12">
        <f t="shared" ref="H336:N336" si="371">H337+H341</f>
        <v>2543387.46</v>
      </c>
      <c r="I336" s="12">
        <f t="shared" si="371"/>
        <v>4373870.3</v>
      </c>
      <c r="J336" s="26">
        <f t="shared" si="371"/>
        <v>1567161.97</v>
      </c>
      <c r="K336" s="26">
        <f t="shared" si="371"/>
        <v>1710575.26</v>
      </c>
      <c r="L336" s="26">
        <f t="shared" si="371"/>
        <v>1712610.52</v>
      </c>
      <c r="M336" s="26">
        <f t="shared" ref="M336" si="372">M337+M341</f>
        <v>1712610.52</v>
      </c>
      <c r="N336" s="26">
        <f t="shared" si="371"/>
        <v>1910707.48</v>
      </c>
      <c r="O336" s="32" t="s">
        <v>14</v>
      </c>
      <c r="P336" s="32" t="s">
        <v>14</v>
      </c>
      <c r="Q336" s="32" t="s">
        <v>14</v>
      </c>
      <c r="R336" s="32" t="s">
        <v>14</v>
      </c>
      <c r="S336" s="32" t="s">
        <v>14</v>
      </c>
      <c r="T336" s="32" t="s">
        <v>14</v>
      </c>
      <c r="U336" s="32" t="s">
        <v>14</v>
      </c>
      <c r="V336" s="32" t="s">
        <v>14</v>
      </c>
      <c r="W336" s="32" t="s">
        <v>14</v>
      </c>
      <c r="X336" s="32" t="s">
        <v>14</v>
      </c>
      <c r="Y336" s="20"/>
    </row>
    <row r="337" spans="1:25" ht="25.5">
      <c r="A337" s="35"/>
      <c r="B337" s="35"/>
      <c r="C337" s="35"/>
      <c r="D337" s="35"/>
      <c r="E337" s="35"/>
      <c r="F337" s="11" t="s">
        <v>32</v>
      </c>
      <c r="G337" s="12">
        <f>G338+G339+G340</f>
        <v>15530923.51</v>
      </c>
      <c r="H337" s="12">
        <f t="shared" ref="H337:N337" si="373">H338+H339+H340</f>
        <v>2543387.46</v>
      </c>
      <c r="I337" s="12">
        <f t="shared" si="373"/>
        <v>4373870.3</v>
      </c>
      <c r="J337" s="26">
        <f t="shared" si="373"/>
        <v>1567161.97</v>
      </c>
      <c r="K337" s="26">
        <f t="shared" si="373"/>
        <v>1710575.26</v>
      </c>
      <c r="L337" s="26">
        <f t="shared" si="373"/>
        <v>1712610.52</v>
      </c>
      <c r="M337" s="26">
        <f t="shared" ref="M337" si="374">M338+M339+M340</f>
        <v>1712610.52</v>
      </c>
      <c r="N337" s="26">
        <f t="shared" si="373"/>
        <v>1910707.48</v>
      </c>
      <c r="O337" s="32"/>
      <c r="P337" s="32"/>
      <c r="Q337" s="32"/>
      <c r="R337" s="32"/>
      <c r="S337" s="32"/>
      <c r="T337" s="32"/>
      <c r="U337" s="32"/>
      <c r="V337" s="32"/>
      <c r="W337" s="32"/>
      <c r="X337" s="32"/>
      <c r="Y337" s="20"/>
    </row>
    <row r="338" spans="1:25" ht="54" customHeight="1">
      <c r="A338" s="35"/>
      <c r="B338" s="35"/>
      <c r="C338" s="35"/>
      <c r="D338" s="35"/>
      <c r="E338" s="35"/>
      <c r="F338" s="13" t="s">
        <v>33</v>
      </c>
      <c r="G338" s="12">
        <f>G290</f>
        <v>11804543.35</v>
      </c>
      <c r="H338" s="12">
        <f t="shared" ref="H338:N338" si="375">H290</f>
        <v>1466985.4000000001</v>
      </c>
      <c r="I338" s="12">
        <f t="shared" si="375"/>
        <v>1826892.2</v>
      </c>
      <c r="J338" s="26">
        <f t="shared" si="375"/>
        <v>1464161.97</v>
      </c>
      <c r="K338" s="26">
        <f t="shared" si="375"/>
        <v>1710575.26</v>
      </c>
      <c r="L338" s="26">
        <f t="shared" si="375"/>
        <v>1712610.52</v>
      </c>
      <c r="M338" s="26">
        <f t="shared" ref="M338" si="376">M290</f>
        <v>1712610.52</v>
      </c>
      <c r="N338" s="26">
        <f t="shared" si="375"/>
        <v>1910707.48</v>
      </c>
      <c r="O338" s="32"/>
      <c r="P338" s="32"/>
      <c r="Q338" s="32"/>
      <c r="R338" s="32"/>
      <c r="S338" s="32"/>
      <c r="T338" s="32"/>
      <c r="U338" s="32"/>
      <c r="V338" s="32"/>
      <c r="W338" s="32"/>
      <c r="X338" s="32"/>
      <c r="Y338" s="20"/>
    </row>
    <row r="339" spans="1:25" ht="25.5">
      <c r="A339" s="35"/>
      <c r="B339" s="35"/>
      <c r="C339" s="35"/>
      <c r="D339" s="35"/>
      <c r="E339" s="35"/>
      <c r="F339" s="11" t="s">
        <v>36</v>
      </c>
      <c r="G339" s="12">
        <f>G291</f>
        <v>3682984.4</v>
      </c>
      <c r="H339" s="12">
        <f t="shared" ref="H339:N341" si="377">H291</f>
        <v>1039375.8</v>
      </c>
      <c r="I339" s="12">
        <f t="shared" si="377"/>
        <v>2540608.6</v>
      </c>
      <c r="J339" s="26">
        <f t="shared" si="377"/>
        <v>103000</v>
      </c>
      <c r="K339" s="26">
        <f t="shared" si="377"/>
        <v>0</v>
      </c>
      <c r="L339" s="26">
        <f t="shared" si="377"/>
        <v>0</v>
      </c>
      <c r="M339" s="26">
        <f t="shared" ref="M339" si="378">M291</f>
        <v>0</v>
      </c>
      <c r="N339" s="26">
        <f t="shared" si="377"/>
        <v>0</v>
      </c>
      <c r="O339" s="32"/>
      <c r="P339" s="32"/>
      <c r="Q339" s="32"/>
      <c r="R339" s="32"/>
      <c r="S339" s="32"/>
      <c r="T339" s="32"/>
      <c r="U339" s="32"/>
      <c r="V339" s="32"/>
      <c r="W339" s="32"/>
      <c r="X339" s="32"/>
      <c r="Y339" s="20"/>
    </row>
    <row r="340" spans="1:25" ht="29.25" customHeight="1">
      <c r="A340" s="35"/>
      <c r="B340" s="35"/>
      <c r="C340" s="35"/>
      <c r="D340" s="35"/>
      <c r="E340" s="35"/>
      <c r="F340" s="11" t="s">
        <v>34</v>
      </c>
      <c r="G340" s="12">
        <f>G292</f>
        <v>43395.76</v>
      </c>
      <c r="H340" s="12">
        <f t="shared" si="377"/>
        <v>37026.26</v>
      </c>
      <c r="I340" s="12">
        <f t="shared" si="377"/>
        <v>6369.5</v>
      </c>
      <c r="J340" s="26">
        <f t="shared" si="377"/>
        <v>0</v>
      </c>
      <c r="K340" s="26">
        <f t="shared" si="377"/>
        <v>0</v>
      </c>
      <c r="L340" s="26">
        <f t="shared" si="377"/>
        <v>0</v>
      </c>
      <c r="M340" s="26">
        <f t="shared" ref="M340" si="379">M292</f>
        <v>0</v>
      </c>
      <c r="N340" s="26">
        <f t="shared" si="377"/>
        <v>0</v>
      </c>
      <c r="O340" s="32"/>
      <c r="P340" s="32"/>
      <c r="Q340" s="32"/>
      <c r="R340" s="32"/>
      <c r="S340" s="32"/>
      <c r="T340" s="32"/>
      <c r="U340" s="32"/>
      <c r="V340" s="32"/>
      <c r="W340" s="32"/>
      <c r="X340" s="32"/>
      <c r="Y340" s="20"/>
    </row>
    <row r="341" spans="1:25" ht="51">
      <c r="A341" s="35"/>
      <c r="B341" s="35"/>
      <c r="C341" s="35"/>
      <c r="D341" s="35"/>
      <c r="E341" s="35"/>
      <c r="F341" s="11" t="s">
        <v>35</v>
      </c>
      <c r="G341" s="12">
        <f>G293</f>
        <v>0</v>
      </c>
      <c r="H341" s="12">
        <f t="shared" si="377"/>
        <v>0</v>
      </c>
      <c r="I341" s="12">
        <f t="shared" si="377"/>
        <v>0</v>
      </c>
      <c r="J341" s="26">
        <f t="shared" si="377"/>
        <v>0</v>
      </c>
      <c r="K341" s="26">
        <f t="shared" si="377"/>
        <v>0</v>
      </c>
      <c r="L341" s="26">
        <f t="shared" si="377"/>
        <v>0</v>
      </c>
      <c r="M341" s="26">
        <f t="shared" ref="M341" si="380">M293</f>
        <v>0</v>
      </c>
      <c r="N341" s="26">
        <f t="shared" si="377"/>
        <v>0</v>
      </c>
      <c r="O341" s="32"/>
      <c r="P341" s="32"/>
      <c r="Q341" s="32"/>
      <c r="R341" s="32"/>
      <c r="S341" s="32"/>
      <c r="T341" s="32"/>
      <c r="U341" s="32"/>
      <c r="V341" s="32"/>
      <c r="W341" s="32"/>
      <c r="X341" s="32"/>
      <c r="Y341" s="20"/>
    </row>
    <row r="342" spans="1:25">
      <c r="A342" s="35" t="s">
        <v>108</v>
      </c>
      <c r="B342" s="35"/>
      <c r="C342" s="35" t="s">
        <v>14</v>
      </c>
      <c r="D342" s="35" t="s">
        <v>14</v>
      </c>
      <c r="E342" s="35" t="s">
        <v>14</v>
      </c>
      <c r="F342" s="11" t="s">
        <v>31</v>
      </c>
      <c r="G342" s="12">
        <f>G176+G280+G336</f>
        <v>76838527.379999995</v>
      </c>
      <c r="H342" s="12">
        <f t="shared" ref="G342:N347" si="381">H176+H280+H336</f>
        <v>9012301.8900000006</v>
      </c>
      <c r="I342" s="12">
        <f t="shared" si="381"/>
        <v>14828752.25</v>
      </c>
      <c r="J342" s="26">
        <f t="shared" si="381"/>
        <v>19838760.619999997</v>
      </c>
      <c r="K342" s="26">
        <f t="shared" si="381"/>
        <v>13138888.65</v>
      </c>
      <c r="L342" s="26">
        <f t="shared" si="381"/>
        <v>6765402.1099999994</v>
      </c>
      <c r="M342" s="26">
        <f t="shared" ref="M342" si="382">M176+M280+M336</f>
        <v>6368828.1899999995</v>
      </c>
      <c r="N342" s="26">
        <f t="shared" si="381"/>
        <v>6885593.6699999999</v>
      </c>
      <c r="O342" s="32" t="s">
        <v>14</v>
      </c>
      <c r="P342" s="32" t="s">
        <v>14</v>
      </c>
      <c r="Q342" s="32" t="s">
        <v>14</v>
      </c>
      <c r="R342" s="32" t="s">
        <v>14</v>
      </c>
      <c r="S342" s="32" t="s">
        <v>14</v>
      </c>
      <c r="T342" s="32" t="s">
        <v>14</v>
      </c>
      <c r="U342" s="32" t="s">
        <v>14</v>
      </c>
      <c r="V342" s="32" t="s">
        <v>14</v>
      </c>
      <c r="W342" s="32" t="s">
        <v>14</v>
      </c>
      <c r="X342" s="32" t="s">
        <v>14</v>
      </c>
      <c r="Y342" s="20"/>
    </row>
    <row r="343" spans="1:25" ht="25.5">
      <c r="A343" s="35"/>
      <c r="B343" s="35"/>
      <c r="C343" s="35"/>
      <c r="D343" s="35"/>
      <c r="E343" s="35"/>
      <c r="F343" s="11" t="s">
        <v>32</v>
      </c>
      <c r="G343" s="12">
        <f t="shared" si="381"/>
        <v>76838527.379999995</v>
      </c>
      <c r="H343" s="12">
        <f t="shared" si="381"/>
        <v>9012301.8900000006</v>
      </c>
      <c r="I343" s="12">
        <f t="shared" si="381"/>
        <v>14828752.25</v>
      </c>
      <c r="J343" s="26">
        <f t="shared" si="381"/>
        <v>19838760.619999997</v>
      </c>
      <c r="K343" s="26">
        <f t="shared" si="381"/>
        <v>13138888.65</v>
      </c>
      <c r="L343" s="26">
        <f t="shared" si="381"/>
        <v>6765402.1099999994</v>
      </c>
      <c r="M343" s="26">
        <f t="shared" ref="M343" si="383">M177+M281+M337</f>
        <v>6368828.1899999995</v>
      </c>
      <c r="N343" s="26">
        <f t="shared" si="381"/>
        <v>6885593.6699999999</v>
      </c>
      <c r="O343" s="32"/>
      <c r="P343" s="32"/>
      <c r="Q343" s="32"/>
      <c r="R343" s="32"/>
      <c r="S343" s="32"/>
      <c r="T343" s="32"/>
      <c r="U343" s="32"/>
      <c r="V343" s="32"/>
      <c r="W343" s="32"/>
      <c r="X343" s="32"/>
      <c r="Y343" s="20"/>
    </row>
    <row r="344" spans="1:25" ht="55.5" customHeight="1">
      <c r="A344" s="35"/>
      <c r="B344" s="35"/>
      <c r="C344" s="35"/>
      <c r="D344" s="35"/>
      <c r="E344" s="35"/>
      <c r="F344" s="13" t="s">
        <v>33</v>
      </c>
      <c r="G344" s="12">
        <f t="shared" si="381"/>
        <v>44742992.140000008</v>
      </c>
      <c r="H344" s="12">
        <f t="shared" si="381"/>
        <v>5067879.03</v>
      </c>
      <c r="I344" s="12">
        <f t="shared" si="381"/>
        <v>7223024.7999999998</v>
      </c>
      <c r="J344" s="26">
        <f t="shared" si="381"/>
        <v>7901318.7199999997</v>
      </c>
      <c r="K344" s="26">
        <f t="shared" si="381"/>
        <v>7721887.5399999991</v>
      </c>
      <c r="L344" s="26">
        <f t="shared" si="381"/>
        <v>5701814.6799999997</v>
      </c>
      <c r="M344" s="26">
        <f t="shared" ref="M344" si="384">M178+M282+M338</f>
        <v>5305240.76</v>
      </c>
      <c r="N344" s="26">
        <f t="shared" si="381"/>
        <v>5821826.6099999994</v>
      </c>
      <c r="O344" s="32"/>
      <c r="P344" s="32"/>
      <c r="Q344" s="32"/>
      <c r="R344" s="32"/>
      <c r="S344" s="32"/>
      <c r="T344" s="32"/>
      <c r="U344" s="32"/>
      <c r="V344" s="32"/>
      <c r="W344" s="32"/>
      <c r="X344" s="32"/>
      <c r="Y344" s="20"/>
    </row>
    <row r="345" spans="1:25" ht="29.25" customHeight="1">
      <c r="A345" s="35"/>
      <c r="B345" s="35"/>
      <c r="C345" s="35"/>
      <c r="D345" s="35"/>
      <c r="E345" s="35"/>
      <c r="F345" s="11" t="s">
        <v>36</v>
      </c>
      <c r="G345" s="12">
        <f t="shared" si="381"/>
        <v>26659212.739999995</v>
      </c>
      <c r="H345" s="12">
        <f t="shared" si="381"/>
        <v>3857396.5999999996</v>
      </c>
      <c r="I345" s="12">
        <f t="shared" si="381"/>
        <v>7437762.9499999993</v>
      </c>
      <c r="J345" s="26">
        <f t="shared" si="381"/>
        <v>10112277.889999999</v>
      </c>
      <c r="K345" s="26">
        <f t="shared" si="381"/>
        <v>2060833.38</v>
      </c>
      <c r="L345" s="26">
        <f t="shared" si="381"/>
        <v>1063587.43</v>
      </c>
      <c r="M345" s="26">
        <f t="shared" ref="M345" si="385">M179+M283+M339</f>
        <v>1063587.43</v>
      </c>
      <c r="N345" s="26">
        <f t="shared" si="381"/>
        <v>1063767.06</v>
      </c>
      <c r="O345" s="32"/>
      <c r="P345" s="32"/>
      <c r="Q345" s="32"/>
      <c r="R345" s="32"/>
      <c r="S345" s="32"/>
      <c r="T345" s="32"/>
      <c r="U345" s="32"/>
      <c r="V345" s="32"/>
      <c r="W345" s="32"/>
      <c r="X345" s="32"/>
      <c r="Y345" s="20"/>
    </row>
    <row r="346" spans="1:25" ht="30" customHeight="1">
      <c r="A346" s="35"/>
      <c r="B346" s="35"/>
      <c r="C346" s="35"/>
      <c r="D346" s="35"/>
      <c r="E346" s="35"/>
      <c r="F346" s="11" t="s">
        <v>34</v>
      </c>
      <c r="G346" s="12">
        <f t="shared" si="381"/>
        <v>5436322.4999999991</v>
      </c>
      <c r="H346" s="12">
        <f t="shared" si="381"/>
        <v>87026.260000000009</v>
      </c>
      <c r="I346" s="12">
        <f t="shared" si="381"/>
        <v>167964.5</v>
      </c>
      <c r="J346" s="26">
        <f t="shared" si="381"/>
        <v>1825164.0099999998</v>
      </c>
      <c r="K346" s="26">
        <f t="shared" si="381"/>
        <v>3356167.73</v>
      </c>
      <c r="L346" s="26">
        <f t="shared" si="381"/>
        <v>0</v>
      </c>
      <c r="M346" s="26">
        <f t="shared" ref="M346" si="386">M180+M284+M340</f>
        <v>0</v>
      </c>
      <c r="N346" s="26">
        <f t="shared" si="381"/>
        <v>0</v>
      </c>
      <c r="O346" s="32"/>
      <c r="P346" s="32"/>
      <c r="Q346" s="32"/>
      <c r="R346" s="32"/>
      <c r="S346" s="32"/>
      <c r="T346" s="32"/>
      <c r="U346" s="32"/>
      <c r="V346" s="32"/>
      <c r="W346" s="32"/>
      <c r="X346" s="32"/>
      <c r="Y346" s="20"/>
    </row>
    <row r="347" spans="1:25" ht="51">
      <c r="A347" s="35"/>
      <c r="B347" s="35"/>
      <c r="C347" s="35"/>
      <c r="D347" s="35"/>
      <c r="E347" s="35"/>
      <c r="F347" s="11" t="s">
        <v>35</v>
      </c>
      <c r="G347" s="12">
        <f t="shared" si="381"/>
        <v>0</v>
      </c>
      <c r="H347" s="12">
        <f t="shared" si="381"/>
        <v>0</v>
      </c>
      <c r="I347" s="12">
        <f t="shared" si="381"/>
        <v>0</v>
      </c>
      <c r="J347" s="26">
        <f t="shared" si="381"/>
        <v>0</v>
      </c>
      <c r="K347" s="26">
        <f t="shared" si="381"/>
        <v>0</v>
      </c>
      <c r="L347" s="26">
        <f t="shared" si="381"/>
        <v>0</v>
      </c>
      <c r="M347" s="26">
        <f t="shared" ref="M347" si="387">M181+M285+M341</f>
        <v>0</v>
      </c>
      <c r="N347" s="26">
        <f t="shared" si="381"/>
        <v>0</v>
      </c>
      <c r="O347" s="32"/>
      <c r="P347" s="32"/>
      <c r="Q347" s="32"/>
      <c r="R347" s="32"/>
      <c r="S347" s="32"/>
      <c r="T347" s="32"/>
      <c r="U347" s="32"/>
      <c r="V347" s="32"/>
      <c r="W347" s="32"/>
      <c r="X347" s="32"/>
      <c r="Y347" s="20"/>
    </row>
    <row r="348" spans="1:25">
      <c r="A348" s="15"/>
      <c r="B348" s="15"/>
      <c r="C348" s="15"/>
      <c r="D348" s="15"/>
      <c r="E348" s="15"/>
      <c r="F348" s="15"/>
      <c r="G348" s="16"/>
      <c r="H348" s="16"/>
      <c r="I348" s="16"/>
      <c r="J348" s="28"/>
      <c r="K348" s="28"/>
      <c r="L348" s="28"/>
      <c r="M348" s="28"/>
      <c r="N348" s="28"/>
      <c r="X348" s="24" t="s">
        <v>120</v>
      </c>
      <c r="Y348" s="17"/>
    </row>
  </sheetData>
  <mergeCells count="799">
    <mergeCell ref="W312:W313"/>
    <mergeCell ref="W314:W315"/>
    <mergeCell ref="W316:W317"/>
    <mergeCell ref="W318:W323"/>
    <mergeCell ref="W324:W335"/>
    <mergeCell ref="W336:W341"/>
    <mergeCell ref="W342:W347"/>
    <mergeCell ref="W238:W243"/>
    <mergeCell ref="W244:W249"/>
    <mergeCell ref="W250:W255"/>
    <mergeCell ref="W256:W261"/>
    <mergeCell ref="W262:W279"/>
    <mergeCell ref="W280:W285"/>
    <mergeCell ref="W288:W293"/>
    <mergeCell ref="W294:W299"/>
    <mergeCell ref="W300:W311"/>
    <mergeCell ref="W176:W181"/>
    <mergeCell ref="W184:W189"/>
    <mergeCell ref="W190:W195"/>
    <mergeCell ref="W196:W198"/>
    <mergeCell ref="W199:W201"/>
    <mergeCell ref="W202:W207"/>
    <mergeCell ref="W208:W213"/>
    <mergeCell ref="W214:W219"/>
    <mergeCell ref="W220:W237"/>
    <mergeCell ref="W116:W127"/>
    <mergeCell ref="W128:W130"/>
    <mergeCell ref="W131:W133"/>
    <mergeCell ref="W134:W139"/>
    <mergeCell ref="W140:W145"/>
    <mergeCell ref="W146:W151"/>
    <mergeCell ref="W152:W157"/>
    <mergeCell ref="W158:W163"/>
    <mergeCell ref="W164:W169"/>
    <mergeCell ref="U131:U133"/>
    <mergeCell ref="V131:V133"/>
    <mergeCell ref="A318:A323"/>
    <mergeCell ref="B318:B323"/>
    <mergeCell ref="C318:C323"/>
    <mergeCell ref="D318:D323"/>
    <mergeCell ref="X116:X127"/>
    <mergeCell ref="O128:O130"/>
    <mergeCell ref="P128:P130"/>
    <mergeCell ref="Q128:Q130"/>
    <mergeCell ref="R128:R130"/>
    <mergeCell ref="S128:S130"/>
    <mergeCell ref="T128:T130"/>
    <mergeCell ref="Q116:Q127"/>
    <mergeCell ref="R116:R127"/>
    <mergeCell ref="S116:S127"/>
    <mergeCell ref="U116:U127"/>
    <mergeCell ref="V116:V127"/>
    <mergeCell ref="X131:X133"/>
    <mergeCell ref="V128:V130"/>
    <mergeCell ref="X128:X130"/>
    <mergeCell ref="O131:O133"/>
    <mergeCell ref="P131:P133"/>
    <mergeCell ref="Q131:Q133"/>
    <mergeCell ref="B170:B175"/>
    <mergeCell ref="C170:C175"/>
    <mergeCell ref="E170:E175"/>
    <mergeCell ref="A214:A219"/>
    <mergeCell ref="B214:B219"/>
    <mergeCell ref="C214:C219"/>
    <mergeCell ref="D214:D219"/>
    <mergeCell ref="E214:E219"/>
    <mergeCell ref="A208:A213"/>
    <mergeCell ref="A190:A195"/>
    <mergeCell ref="B190:B195"/>
    <mergeCell ref="C190:C195"/>
    <mergeCell ref="D190:D195"/>
    <mergeCell ref="E190:E195"/>
    <mergeCell ref="E330:E335"/>
    <mergeCell ref="O324:O335"/>
    <mergeCell ref="A324:A329"/>
    <mergeCell ref="B324:B329"/>
    <mergeCell ref="C324:C329"/>
    <mergeCell ref="D324:D329"/>
    <mergeCell ref="P324:P335"/>
    <mergeCell ref="Q324:Q335"/>
    <mergeCell ref="O300:O311"/>
    <mergeCell ref="E318:E323"/>
    <mergeCell ref="O318:O323"/>
    <mergeCell ref="A306:A311"/>
    <mergeCell ref="B306:B311"/>
    <mergeCell ref="C306:C311"/>
    <mergeCell ref="D306:D311"/>
    <mergeCell ref="E306:E311"/>
    <mergeCell ref="A312:A317"/>
    <mergeCell ref="B312:B317"/>
    <mergeCell ref="V324:V335"/>
    <mergeCell ref="X324:X335"/>
    <mergeCell ref="V140:V145"/>
    <mergeCell ref="X140:X145"/>
    <mergeCell ref="Q140:Q145"/>
    <mergeCell ref="R140:R145"/>
    <mergeCell ref="S140:S145"/>
    <mergeCell ref="T140:T145"/>
    <mergeCell ref="E324:E329"/>
    <mergeCell ref="P140:P145"/>
    <mergeCell ref="X314:X315"/>
    <mergeCell ref="O316:O317"/>
    <mergeCell ref="P316:P317"/>
    <mergeCell ref="Q316:Q317"/>
    <mergeCell ref="R316:R317"/>
    <mergeCell ref="S316:S317"/>
    <mergeCell ref="T316:T317"/>
    <mergeCell ref="U316:U317"/>
    <mergeCell ref="O314:O315"/>
    <mergeCell ref="P314:P315"/>
    <mergeCell ref="Q314:Q315"/>
    <mergeCell ref="R314:R315"/>
    <mergeCell ref="S314:S315"/>
    <mergeCell ref="T314:T315"/>
    <mergeCell ref="V134:V139"/>
    <mergeCell ref="X134:X139"/>
    <mergeCell ref="P134:P139"/>
    <mergeCell ref="Q134:Q139"/>
    <mergeCell ref="R134:R139"/>
    <mergeCell ref="S134:S139"/>
    <mergeCell ref="T134:T139"/>
    <mergeCell ref="V316:V317"/>
    <mergeCell ref="U314:U315"/>
    <mergeCell ref="X173:X175"/>
    <mergeCell ref="V170:V172"/>
    <mergeCell ref="X170:X172"/>
    <mergeCell ref="W170:W172"/>
    <mergeCell ref="W173:W175"/>
    <mergeCell ref="T220:T237"/>
    <mergeCell ref="U220:U237"/>
    <mergeCell ref="V220:V237"/>
    <mergeCell ref="U214:U219"/>
    <mergeCell ref="V214:V219"/>
    <mergeCell ref="X220:X237"/>
    <mergeCell ref="T238:T243"/>
    <mergeCell ref="Q220:Q237"/>
    <mergeCell ref="U238:U243"/>
    <mergeCell ref="V238:V243"/>
    <mergeCell ref="T318:T323"/>
    <mergeCell ref="P300:P311"/>
    <mergeCell ref="Q300:Q311"/>
    <mergeCell ref="R300:R311"/>
    <mergeCell ref="S300:S311"/>
    <mergeCell ref="T300:T311"/>
    <mergeCell ref="P318:P323"/>
    <mergeCell ref="R176:R181"/>
    <mergeCell ref="X176:X181"/>
    <mergeCell ref="U176:U181"/>
    <mergeCell ref="Q214:Q219"/>
    <mergeCell ref="R214:R219"/>
    <mergeCell ref="S214:S219"/>
    <mergeCell ref="V176:V181"/>
    <mergeCell ref="X199:X201"/>
    <mergeCell ref="P190:P195"/>
    <mergeCell ref="Q190:Q195"/>
    <mergeCell ref="R190:R195"/>
    <mergeCell ref="S190:S195"/>
    <mergeCell ref="T190:T195"/>
    <mergeCell ref="U190:U195"/>
    <mergeCell ref="X214:X219"/>
    <mergeCell ref="R220:R237"/>
    <mergeCell ref="S220:S237"/>
    <mergeCell ref="X342:X347"/>
    <mergeCell ref="Q342:Q347"/>
    <mergeCell ref="R342:R347"/>
    <mergeCell ref="S342:S347"/>
    <mergeCell ref="T342:T347"/>
    <mergeCell ref="U342:U347"/>
    <mergeCell ref="V342:V347"/>
    <mergeCell ref="R312:R313"/>
    <mergeCell ref="S312:S313"/>
    <mergeCell ref="T312:T313"/>
    <mergeCell ref="U312:U313"/>
    <mergeCell ref="V312:V313"/>
    <mergeCell ref="X312:X313"/>
    <mergeCell ref="V336:V341"/>
    <mergeCell ref="U318:U323"/>
    <mergeCell ref="V318:V323"/>
    <mergeCell ref="X318:X323"/>
    <mergeCell ref="Q318:Q323"/>
    <mergeCell ref="X336:X341"/>
    <mergeCell ref="Q336:Q341"/>
    <mergeCell ref="R336:R341"/>
    <mergeCell ref="Q312:Q313"/>
    <mergeCell ref="X316:X317"/>
    <mergeCell ref="V314:V315"/>
    <mergeCell ref="A342:B347"/>
    <mergeCell ref="C342:C347"/>
    <mergeCell ref="D342:D347"/>
    <mergeCell ref="E342:E347"/>
    <mergeCell ref="O342:O347"/>
    <mergeCell ref="P342:P347"/>
    <mergeCell ref="X164:X169"/>
    <mergeCell ref="O164:O169"/>
    <mergeCell ref="P164:P169"/>
    <mergeCell ref="Q164:Q169"/>
    <mergeCell ref="R164:R169"/>
    <mergeCell ref="S164:S169"/>
    <mergeCell ref="T164:T169"/>
    <mergeCell ref="V164:V169"/>
    <mergeCell ref="U164:U169"/>
    <mergeCell ref="A176:B181"/>
    <mergeCell ref="C176:C181"/>
    <mergeCell ref="D176:D181"/>
    <mergeCell ref="E176:E181"/>
    <mergeCell ref="O176:O181"/>
    <mergeCell ref="T176:T181"/>
    <mergeCell ref="P176:P181"/>
    <mergeCell ref="Q176:Q181"/>
    <mergeCell ref="S176:S181"/>
    <mergeCell ref="C56:C61"/>
    <mergeCell ref="O56:O61"/>
    <mergeCell ref="A68:A73"/>
    <mergeCell ref="B68:B73"/>
    <mergeCell ref="B62:B67"/>
    <mergeCell ref="C62:C67"/>
    <mergeCell ref="D62:D67"/>
    <mergeCell ref="E62:E67"/>
    <mergeCell ref="E68:E73"/>
    <mergeCell ref="A56:A61"/>
    <mergeCell ref="C68:C73"/>
    <mergeCell ref="D68:D73"/>
    <mergeCell ref="O62:O67"/>
    <mergeCell ref="V92:V97"/>
    <mergeCell ref="V80:V85"/>
    <mergeCell ref="U86:U91"/>
    <mergeCell ref="U104:U109"/>
    <mergeCell ref="V104:V109"/>
    <mergeCell ref="S68:S73"/>
    <mergeCell ref="R104:R109"/>
    <mergeCell ref="R92:R97"/>
    <mergeCell ref="S92:S97"/>
    <mergeCell ref="R98:R103"/>
    <mergeCell ref="V68:V73"/>
    <mergeCell ref="U92:U97"/>
    <mergeCell ref="V98:V103"/>
    <mergeCell ref="U74:U79"/>
    <mergeCell ref="V74:V79"/>
    <mergeCell ref="U80:U85"/>
    <mergeCell ref="S86:S91"/>
    <mergeCell ref="R80:R85"/>
    <mergeCell ref="T80:T85"/>
    <mergeCell ref="T92:T97"/>
    <mergeCell ref="T74:T79"/>
    <mergeCell ref="R68:R73"/>
    <mergeCell ref="U98:U103"/>
    <mergeCell ref="O140:O145"/>
    <mergeCell ref="T116:T127"/>
    <mergeCell ref="S104:S109"/>
    <mergeCell ref="O98:O103"/>
    <mergeCell ref="S98:S103"/>
    <mergeCell ref="E98:E103"/>
    <mergeCell ref="E128:E133"/>
    <mergeCell ref="A122:A127"/>
    <mergeCell ref="B122:B127"/>
    <mergeCell ref="C122:C127"/>
    <mergeCell ref="D122:D127"/>
    <mergeCell ref="A134:A139"/>
    <mergeCell ref="B134:B139"/>
    <mergeCell ref="C134:C139"/>
    <mergeCell ref="D134:D139"/>
    <mergeCell ref="E134:E139"/>
    <mergeCell ref="A140:A145"/>
    <mergeCell ref="P98:P103"/>
    <mergeCell ref="Q104:Q109"/>
    <mergeCell ref="Q98:Q103"/>
    <mergeCell ref="O134:O139"/>
    <mergeCell ref="R131:R133"/>
    <mergeCell ref="S131:S133"/>
    <mergeCell ref="T104:T109"/>
    <mergeCell ref="A92:A97"/>
    <mergeCell ref="B92:B97"/>
    <mergeCell ref="C92:C97"/>
    <mergeCell ref="D92:D97"/>
    <mergeCell ref="O104:O109"/>
    <mergeCell ref="P104:P109"/>
    <mergeCell ref="C86:C91"/>
    <mergeCell ref="R74:R79"/>
    <mergeCell ref="C80:C85"/>
    <mergeCell ref="E86:E91"/>
    <mergeCell ref="P86:P91"/>
    <mergeCell ref="P92:P97"/>
    <mergeCell ref="Q92:Q97"/>
    <mergeCell ref="Q80:Q85"/>
    <mergeCell ref="Q86:Q91"/>
    <mergeCell ref="R86:R91"/>
    <mergeCell ref="P74:P79"/>
    <mergeCell ref="B104:E109"/>
    <mergeCell ref="X62:X67"/>
    <mergeCell ref="U56:U61"/>
    <mergeCell ref="Q62:Q67"/>
    <mergeCell ref="R62:R67"/>
    <mergeCell ref="S62:S67"/>
    <mergeCell ref="T62:T67"/>
    <mergeCell ref="X56:X61"/>
    <mergeCell ref="Q56:Q61"/>
    <mergeCell ref="V62:V67"/>
    <mergeCell ref="V56:V61"/>
    <mergeCell ref="W56:W61"/>
    <mergeCell ref="W62:W67"/>
    <mergeCell ref="T56:T61"/>
    <mergeCell ref="A38:A43"/>
    <mergeCell ref="P50:P55"/>
    <mergeCell ref="Q50:Q55"/>
    <mergeCell ref="P56:P61"/>
    <mergeCell ref="E92:E97"/>
    <mergeCell ref="D86:D91"/>
    <mergeCell ref="D56:D61"/>
    <mergeCell ref="E50:E55"/>
    <mergeCell ref="O50:O55"/>
    <mergeCell ref="A86:A91"/>
    <mergeCell ref="B86:B91"/>
    <mergeCell ref="E56:E61"/>
    <mergeCell ref="O68:O73"/>
    <mergeCell ref="B80:B85"/>
    <mergeCell ref="A62:A67"/>
    <mergeCell ref="A80:A85"/>
    <mergeCell ref="D80:D85"/>
    <mergeCell ref="E80:E85"/>
    <mergeCell ref="O80:O85"/>
    <mergeCell ref="O86:O91"/>
    <mergeCell ref="O92:O97"/>
    <mergeCell ref="A74:A79"/>
    <mergeCell ref="B74:E79"/>
    <mergeCell ref="O74:O79"/>
    <mergeCell ref="A50:A55"/>
    <mergeCell ref="B50:B55"/>
    <mergeCell ref="C50:C55"/>
    <mergeCell ref="D50:D55"/>
    <mergeCell ref="U44:U49"/>
    <mergeCell ref="T50:T55"/>
    <mergeCell ref="A44:A49"/>
    <mergeCell ref="B44:B49"/>
    <mergeCell ref="C44:C49"/>
    <mergeCell ref="D44:D49"/>
    <mergeCell ref="P44:P49"/>
    <mergeCell ref="Q44:Q49"/>
    <mergeCell ref="R44:R49"/>
    <mergeCell ref="E44:E49"/>
    <mergeCell ref="O44:O49"/>
    <mergeCell ref="A32:A37"/>
    <mergeCell ref="B32:B37"/>
    <mergeCell ref="C32:C37"/>
    <mergeCell ref="D32:D37"/>
    <mergeCell ref="R26:R31"/>
    <mergeCell ref="S26:S31"/>
    <mergeCell ref="E26:E31"/>
    <mergeCell ref="O26:O31"/>
    <mergeCell ref="V32:V37"/>
    <mergeCell ref="E32:E37"/>
    <mergeCell ref="P26:P31"/>
    <mergeCell ref="Q26:Q31"/>
    <mergeCell ref="A26:A31"/>
    <mergeCell ref="B26:B31"/>
    <mergeCell ref="C26:C31"/>
    <mergeCell ref="D26:D31"/>
    <mergeCell ref="V26:V31"/>
    <mergeCell ref="U26:U31"/>
    <mergeCell ref="A20:A25"/>
    <mergeCell ref="B11:B15"/>
    <mergeCell ref="I14:I15"/>
    <mergeCell ref="A18:X18"/>
    <mergeCell ref="Q20:Q25"/>
    <mergeCell ref="R20:R25"/>
    <mergeCell ref="Q13:Q15"/>
    <mergeCell ref="R14:R15"/>
    <mergeCell ref="O12:O15"/>
    <mergeCell ref="U14:U15"/>
    <mergeCell ref="U20:U25"/>
    <mergeCell ref="A19:X19"/>
    <mergeCell ref="B20:E25"/>
    <mergeCell ref="A17:X17"/>
    <mergeCell ref="J14:J15"/>
    <mergeCell ref="F13:F15"/>
    <mergeCell ref="G13:G15"/>
    <mergeCell ref="X14:X15"/>
    <mergeCell ref="S14:S15"/>
    <mergeCell ref="V14:V15"/>
    <mergeCell ref="X26:X31"/>
    <mergeCell ref="A11:A15"/>
    <mergeCell ref="V20:V25"/>
    <mergeCell ref="U184:U189"/>
    <mergeCell ref="V184:V189"/>
    <mergeCell ref="X184:X189"/>
    <mergeCell ref="X20:X25"/>
    <mergeCell ref="O20:O25"/>
    <mergeCell ref="P20:P25"/>
    <mergeCell ref="A182:X182"/>
    <mergeCell ref="A183:X183"/>
    <mergeCell ref="A184:A189"/>
    <mergeCell ref="B184:E189"/>
    <mergeCell ref="O184:O189"/>
    <mergeCell ref="P184:P189"/>
    <mergeCell ref="Q184:Q189"/>
    <mergeCell ref="R184:R189"/>
    <mergeCell ref="S184:S189"/>
    <mergeCell ref="T184:T189"/>
    <mergeCell ref="S32:S37"/>
    <mergeCell ref="T32:T37"/>
    <mergeCell ref="X50:X55"/>
    <mergeCell ref="X92:X97"/>
    <mergeCell ref="T98:T103"/>
    <mergeCell ref="V50:V55"/>
    <mergeCell ref="C11:D14"/>
    <mergeCell ref="H14:H15"/>
    <mergeCell ref="F11:N12"/>
    <mergeCell ref="H13:N13"/>
    <mergeCell ref="O11:X11"/>
    <mergeCell ref="Q12:X12"/>
    <mergeCell ref="R13:X13"/>
    <mergeCell ref="K14:K15"/>
    <mergeCell ref="P12:P15"/>
    <mergeCell ref="T14:T15"/>
    <mergeCell ref="L14:L15"/>
    <mergeCell ref="N14:N15"/>
    <mergeCell ref="E11:E15"/>
    <mergeCell ref="M14:M15"/>
    <mergeCell ref="W14:W15"/>
    <mergeCell ref="W20:W25"/>
    <mergeCell ref="W26:W31"/>
    <mergeCell ref="W32:W37"/>
    <mergeCell ref="W44:W49"/>
    <mergeCell ref="W50:W55"/>
    <mergeCell ref="S20:S25"/>
    <mergeCell ref="T20:T25"/>
    <mergeCell ref="T26:T31"/>
    <mergeCell ref="S5:X5"/>
    <mergeCell ref="O6:X6"/>
    <mergeCell ref="O7:X7"/>
    <mergeCell ref="B38:E43"/>
    <mergeCell ref="B56:B61"/>
    <mergeCell ref="T68:T73"/>
    <mergeCell ref="U68:U73"/>
    <mergeCell ref="A8:X8"/>
    <mergeCell ref="X68:X73"/>
    <mergeCell ref="A9:X9"/>
    <mergeCell ref="X32:X37"/>
    <mergeCell ref="O38:O43"/>
    <mergeCell ref="P38:P43"/>
    <mergeCell ref="Q38:Q43"/>
    <mergeCell ref="R38:R43"/>
    <mergeCell ref="S38:S43"/>
    <mergeCell ref="T38:T43"/>
    <mergeCell ref="V38:V43"/>
    <mergeCell ref="X38:X43"/>
    <mergeCell ref="U32:U37"/>
    <mergeCell ref="O32:O37"/>
    <mergeCell ref="P32:P37"/>
    <mergeCell ref="Q32:Q37"/>
    <mergeCell ref="R32:R37"/>
    <mergeCell ref="X80:X85"/>
    <mergeCell ref="X74:X79"/>
    <mergeCell ref="X86:X91"/>
    <mergeCell ref="S50:S55"/>
    <mergeCell ref="U38:U43"/>
    <mergeCell ref="U50:U55"/>
    <mergeCell ref="P68:P73"/>
    <mergeCell ref="S56:S61"/>
    <mergeCell ref="S74:S79"/>
    <mergeCell ref="R56:R61"/>
    <mergeCell ref="P62:P67"/>
    <mergeCell ref="Q74:Q79"/>
    <mergeCell ref="U62:U67"/>
    <mergeCell ref="X44:X49"/>
    <mergeCell ref="Q68:Q73"/>
    <mergeCell ref="S44:S49"/>
    <mergeCell ref="T44:T49"/>
    <mergeCell ref="R50:R55"/>
    <mergeCell ref="P80:P85"/>
    <mergeCell ref="S80:S85"/>
    <mergeCell ref="V86:V91"/>
    <mergeCell ref="T86:T91"/>
    <mergeCell ref="V44:V49"/>
    <mergeCell ref="W38:W43"/>
    <mergeCell ref="A110:A115"/>
    <mergeCell ref="B110:B115"/>
    <mergeCell ref="D110:D115"/>
    <mergeCell ref="A104:A109"/>
    <mergeCell ref="D98:D103"/>
    <mergeCell ref="X98:X103"/>
    <mergeCell ref="P110:P115"/>
    <mergeCell ref="Q110:Q115"/>
    <mergeCell ref="R110:R115"/>
    <mergeCell ref="S110:S115"/>
    <mergeCell ref="U110:U115"/>
    <mergeCell ref="V110:V115"/>
    <mergeCell ref="X110:X115"/>
    <mergeCell ref="A98:A103"/>
    <mergeCell ref="B98:B103"/>
    <mergeCell ref="C98:C103"/>
    <mergeCell ref="C110:C115"/>
    <mergeCell ref="O110:O115"/>
    <mergeCell ref="T110:T115"/>
    <mergeCell ref="X104:X109"/>
    <mergeCell ref="E110:E115"/>
    <mergeCell ref="W98:W103"/>
    <mergeCell ref="W104:W109"/>
    <mergeCell ref="W110:W115"/>
    <mergeCell ref="A116:A121"/>
    <mergeCell ref="C116:C121"/>
    <mergeCell ref="D116:D121"/>
    <mergeCell ref="E116:E121"/>
    <mergeCell ref="A158:A163"/>
    <mergeCell ref="A128:A133"/>
    <mergeCell ref="B128:B133"/>
    <mergeCell ref="C128:C133"/>
    <mergeCell ref="D128:D133"/>
    <mergeCell ref="A146:A151"/>
    <mergeCell ref="B140:B145"/>
    <mergeCell ref="C140:C145"/>
    <mergeCell ref="D140:D145"/>
    <mergeCell ref="E122:E127"/>
    <mergeCell ref="E140:E145"/>
    <mergeCell ref="O116:O127"/>
    <mergeCell ref="P116:P127"/>
    <mergeCell ref="X158:X163"/>
    <mergeCell ref="O158:O163"/>
    <mergeCell ref="P158:P163"/>
    <mergeCell ref="U158:U163"/>
    <mergeCell ref="B158:E163"/>
    <mergeCell ref="V158:V163"/>
    <mergeCell ref="T158:T163"/>
    <mergeCell ref="Q158:Q163"/>
    <mergeCell ref="R158:R163"/>
    <mergeCell ref="S158:S163"/>
    <mergeCell ref="B146:B151"/>
    <mergeCell ref="C146:C151"/>
    <mergeCell ref="D146:D151"/>
    <mergeCell ref="E146:E151"/>
    <mergeCell ref="U146:U151"/>
    <mergeCell ref="V146:V151"/>
    <mergeCell ref="X146:X151"/>
    <mergeCell ref="B116:B121"/>
    <mergeCell ref="U134:U139"/>
    <mergeCell ref="T131:T133"/>
    <mergeCell ref="U140:U145"/>
    <mergeCell ref="U128:U130"/>
    <mergeCell ref="O173:O175"/>
    <mergeCell ref="P173:P175"/>
    <mergeCell ref="Q173:Q175"/>
    <mergeCell ref="R173:R175"/>
    <mergeCell ref="S173:S175"/>
    <mergeCell ref="T173:T175"/>
    <mergeCell ref="U173:U175"/>
    <mergeCell ref="U170:U172"/>
    <mergeCell ref="V173:V175"/>
    <mergeCell ref="O170:O172"/>
    <mergeCell ref="P170:P172"/>
    <mergeCell ref="Q170:Q172"/>
    <mergeCell ref="R170:R172"/>
    <mergeCell ref="S170:S172"/>
    <mergeCell ref="T170:T172"/>
    <mergeCell ref="O190:O195"/>
    <mergeCell ref="A196:A201"/>
    <mergeCell ref="B196:B201"/>
    <mergeCell ref="C196:C201"/>
    <mergeCell ref="D196:D201"/>
    <mergeCell ref="E196:E201"/>
    <mergeCell ref="O196:O198"/>
    <mergeCell ref="T214:T219"/>
    <mergeCell ref="S208:S213"/>
    <mergeCell ref="Q202:Q207"/>
    <mergeCell ref="R202:R207"/>
    <mergeCell ref="S202:S207"/>
    <mergeCell ref="T202:T207"/>
    <mergeCell ref="A220:A225"/>
    <mergeCell ref="B220:B225"/>
    <mergeCell ref="C220:C225"/>
    <mergeCell ref="D220:D225"/>
    <mergeCell ref="E220:E225"/>
    <mergeCell ref="O220:O237"/>
    <mergeCell ref="P220:P237"/>
    <mergeCell ref="O214:O219"/>
    <mergeCell ref="P214:P219"/>
    <mergeCell ref="A226:A231"/>
    <mergeCell ref="B226:B231"/>
    <mergeCell ref="C226:C231"/>
    <mergeCell ref="D226:D231"/>
    <mergeCell ref="E226:E231"/>
    <mergeCell ref="A232:A237"/>
    <mergeCell ref="B232:B237"/>
    <mergeCell ref="C232:C237"/>
    <mergeCell ref="D232:D237"/>
    <mergeCell ref="E232:E237"/>
    <mergeCell ref="X238:X243"/>
    <mergeCell ref="A244:A249"/>
    <mergeCell ref="B244:B249"/>
    <mergeCell ref="C244:C249"/>
    <mergeCell ref="D244:D249"/>
    <mergeCell ref="E244:E249"/>
    <mergeCell ref="O244:O249"/>
    <mergeCell ref="P244:P249"/>
    <mergeCell ref="Q244:Q249"/>
    <mergeCell ref="R244:R249"/>
    <mergeCell ref="S244:S249"/>
    <mergeCell ref="T244:T249"/>
    <mergeCell ref="U244:U249"/>
    <mergeCell ref="V244:V249"/>
    <mergeCell ref="X244:X249"/>
    <mergeCell ref="A238:A243"/>
    <mergeCell ref="B238:E243"/>
    <mergeCell ref="O238:O243"/>
    <mergeCell ref="P238:P243"/>
    <mergeCell ref="Q238:Q243"/>
    <mergeCell ref="R238:R243"/>
    <mergeCell ref="S238:S243"/>
    <mergeCell ref="A256:A261"/>
    <mergeCell ref="B256:E261"/>
    <mergeCell ref="O256:O261"/>
    <mergeCell ref="P256:P261"/>
    <mergeCell ref="Q256:Q261"/>
    <mergeCell ref="R256:R261"/>
    <mergeCell ref="S256:S261"/>
    <mergeCell ref="T256:T261"/>
    <mergeCell ref="U256:U261"/>
    <mergeCell ref="A250:A255"/>
    <mergeCell ref="B250:B255"/>
    <mergeCell ref="C250:C255"/>
    <mergeCell ref="D250:D255"/>
    <mergeCell ref="E250:E255"/>
    <mergeCell ref="O250:O255"/>
    <mergeCell ref="P250:P255"/>
    <mergeCell ref="Q250:Q255"/>
    <mergeCell ref="R250:R255"/>
    <mergeCell ref="S280:S285"/>
    <mergeCell ref="S262:S279"/>
    <mergeCell ref="T262:T279"/>
    <mergeCell ref="A262:A267"/>
    <mergeCell ref="B262:B267"/>
    <mergeCell ref="C262:C267"/>
    <mergeCell ref="D262:D267"/>
    <mergeCell ref="E262:E267"/>
    <mergeCell ref="O262:O279"/>
    <mergeCell ref="P262:P279"/>
    <mergeCell ref="Q262:Q279"/>
    <mergeCell ref="R262:R279"/>
    <mergeCell ref="A268:A273"/>
    <mergeCell ref="B268:B273"/>
    <mergeCell ref="C268:C273"/>
    <mergeCell ref="D268:D273"/>
    <mergeCell ref="E268:E273"/>
    <mergeCell ref="A274:A279"/>
    <mergeCell ref="B274:B279"/>
    <mergeCell ref="C274:C279"/>
    <mergeCell ref="D274:D279"/>
    <mergeCell ref="E274:E279"/>
    <mergeCell ref="T280:T285"/>
    <mergeCell ref="U280:U285"/>
    <mergeCell ref="V280:V285"/>
    <mergeCell ref="X280:X285"/>
    <mergeCell ref="A286:X286"/>
    <mergeCell ref="A287:X287"/>
    <mergeCell ref="A288:A293"/>
    <mergeCell ref="B288:E293"/>
    <mergeCell ref="O288:O293"/>
    <mergeCell ref="P288:P293"/>
    <mergeCell ref="Q288:Q293"/>
    <mergeCell ref="R288:R293"/>
    <mergeCell ref="S288:S293"/>
    <mergeCell ref="T288:T293"/>
    <mergeCell ref="U288:U293"/>
    <mergeCell ref="V288:V293"/>
    <mergeCell ref="X288:X293"/>
    <mergeCell ref="A280:B285"/>
    <mergeCell ref="C280:C285"/>
    <mergeCell ref="D280:D285"/>
    <mergeCell ref="E280:E285"/>
    <mergeCell ref="O280:O285"/>
    <mergeCell ref="P280:P285"/>
    <mergeCell ref="Q280:Q285"/>
    <mergeCell ref="R280:R285"/>
    <mergeCell ref="V294:V299"/>
    <mergeCell ref="X294:X299"/>
    <mergeCell ref="A300:A305"/>
    <mergeCell ref="B300:B305"/>
    <mergeCell ref="C300:C305"/>
    <mergeCell ref="D300:D305"/>
    <mergeCell ref="E300:E305"/>
    <mergeCell ref="P294:P299"/>
    <mergeCell ref="Q294:Q299"/>
    <mergeCell ref="R294:R299"/>
    <mergeCell ref="U300:U311"/>
    <mergeCell ref="V300:V311"/>
    <mergeCell ref="X300:X311"/>
    <mergeCell ref="S294:S299"/>
    <mergeCell ref="T294:T299"/>
    <mergeCell ref="U294:U299"/>
    <mergeCell ref="A294:A299"/>
    <mergeCell ref="B294:B299"/>
    <mergeCell ref="C294:C299"/>
    <mergeCell ref="D294:D299"/>
    <mergeCell ref="E294:E299"/>
    <mergeCell ref="O294:O299"/>
    <mergeCell ref="A336:B341"/>
    <mergeCell ref="C336:C341"/>
    <mergeCell ref="D336:D341"/>
    <mergeCell ref="E336:E341"/>
    <mergeCell ref="O312:O313"/>
    <mergeCell ref="U336:U341"/>
    <mergeCell ref="P312:P313"/>
    <mergeCell ref="S336:S341"/>
    <mergeCell ref="T336:T341"/>
    <mergeCell ref="C312:C317"/>
    <mergeCell ref="O336:O341"/>
    <mergeCell ref="P336:P341"/>
    <mergeCell ref="D312:D317"/>
    <mergeCell ref="E312:E317"/>
    <mergeCell ref="R318:R323"/>
    <mergeCell ref="S318:S323"/>
    <mergeCell ref="R324:R335"/>
    <mergeCell ref="S324:S335"/>
    <mergeCell ref="T324:T335"/>
    <mergeCell ref="U324:U335"/>
    <mergeCell ref="A330:A335"/>
    <mergeCell ref="B330:B335"/>
    <mergeCell ref="C330:C335"/>
    <mergeCell ref="D330:D335"/>
    <mergeCell ref="U262:U279"/>
    <mergeCell ref="V262:V279"/>
    <mergeCell ref="X262:X279"/>
    <mergeCell ref="S250:S255"/>
    <mergeCell ref="T250:T255"/>
    <mergeCell ref="U250:U255"/>
    <mergeCell ref="V250:V255"/>
    <mergeCell ref="X250:X255"/>
    <mergeCell ref="V256:V261"/>
    <mergeCell ref="X256:X261"/>
    <mergeCell ref="X202:X207"/>
    <mergeCell ref="S1:X1"/>
    <mergeCell ref="O2:X2"/>
    <mergeCell ref="O3:X3"/>
    <mergeCell ref="O146:O151"/>
    <mergeCell ref="P146:P151"/>
    <mergeCell ref="Q146:Q151"/>
    <mergeCell ref="R146:R151"/>
    <mergeCell ref="S146:S151"/>
    <mergeCell ref="T146:T151"/>
    <mergeCell ref="V190:V195"/>
    <mergeCell ref="P196:P198"/>
    <mergeCell ref="Q196:Q198"/>
    <mergeCell ref="R196:R198"/>
    <mergeCell ref="S196:S198"/>
    <mergeCell ref="X190:X195"/>
    <mergeCell ref="X196:X198"/>
    <mergeCell ref="U199:U201"/>
    <mergeCell ref="U202:U207"/>
    <mergeCell ref="T196:T198"/>
    <mergeCell ref="U196:U198"/>
    <mergeCell ref="V196:V198"/>
    <mergeCell ref="O199:O201"/>
    <mergeCell ref="P199:P201"/>
    <mergeCell ref="X208:X213"/>
    <mergeCell ref="V208:V213"/>
    <mergeCell ref="U208:U213"/>
    <mergeCell ref="A152:A157"/>
    <mergeCell ref="B152:B157"/>
    <mergeCell ref="C152:C157"/>
    <mergeCell ref="D152:D157"/>
    <mergeCell ref="E152:E157"/>
    <mergeCell ref="O152:O157"/>
    <mergeCell ref="P152:P157"/>
    <mergeCell ref="Q152:Q157"/>
    <mergeCell ref="R152:R157"/>
    <mergeCell ref="S152:S157"/>
    <mergeCell ref="T152:T157"/>
    <mergeCell ref="U152:U157"/>
    <mergeCell ref="V152:V157"/>
    <mergeCell ref="X152:X157"/>
    <mergeCell ref="B202:B207"/>
    <mergeCell ref="C202:C207"/>
    <mergeCell ref="D202:D207"/>
    <mergeCell ref="E202:E207"/>
    <mergeCell ref="B208:E213"/>
    <mergeCell ref="O202:O207"/>
    <mergeCell ref="P202:P207"/>
    <mergeCell ref="W68:W73"/>
    <mergeCell ref="W74:W79"/>
    <mergeCell ref="W80:W85"/>
    <mergeCell ref="W86:W91"/>
    <mergeCell ref="W92:W97"/>
    <mergeCell ref="A202:A207"/>
    <mergeCell ref="R208:R213"/>
    <mergeCell ref="Q208:Q213"/>
    <mergeCell ref="P208:P213"/>
    <mergeCell ref="O208:O213"/>
    <mergeCell ref="V202:V207"/>
    <mergeCell ref="T208:T213"/>
    <mergeCell ref="Q199:Q201"/>
    <mergeCell ref="R199:R201"/>
    <mergeCell ref="S199:S201"/>
    <mergeCell ref="T199:T201"/>
    <mergeCell ref="V199:V201"/>
    <mergeCell ref="A170:A175"/>
    <mergeCell ref="D170:D175"/>
    <mergeCell ref="A164:A169"/>
    <mergeCell ref="B164:B169"/>
    <mergeCell ref="C164:C169"/>
    <mergeCell ref="D164:D169"/>
    <mergeCell ref="E164:E169"/>
  </mergeCells>
  <phoneticPr fontId="0" type="noConversion"/>
  <pageMargins left="0.23622047244094491" right="0.23622047244094491" top="0.27559055118110237" bottom="0.27559055118110237" header="0.31496062992125984" footer="0.31496062992125984"/>
  <pageSetup paperSize="9" scale="47" fitToHeight="0" orientation="landscape" r:id="rId1"/>
  <headerFooter alignWithMargins="0"/>
  <rowBreaks count="8" manualBreakCount="8">
    <brk id="43" max="23" man="1"/>
    <brk id="72" max="23" man="1"/>
    <brk id="101" max="23" man="1"/>
    <brk id="127" max="23" man="1"/>
    <brk id="156" max="23" man="1"/>
    <brk id="181" max="23" man="1"/>
    <brk id="207" max="23" man="1"/>
    <brk id="237" max="2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Лист3</vt:lpstr>
      <vt:lpstr>Лист3!Заголовки_для_печати</vt:lpstr>
      <vt:lpstr>Лист3!Область_печати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 Windows</cp:lastModifiedBy>
  <cp:lastPrinted>2024-12-04T04:28:43Z</cp:lastPrinted>
  <dcterms:created xsi:type="dcterms:W3CDTF">1996-10-08T23:32:33Z</dcterms:created>
  <dcterms:modified xsi:type="dcterms:W3CDTF">2024-12-06T10:32:22Z</dcterms:modified>
</cp:coreProperties>
</file>