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11895" windowHeight="13680"/>
  </bookViews>
  <sheets>
    <sheet name="Лист1" sheetId="1" r:id="rId1"/>
  </sheets>
  <definedNames>
    <definedName name="sub_192200" localSheetId="0">Лист1!$A$1</definedName>
    <definedName name="_xlnm.Print_Area" localSheetId="0">Лист1!$A$1:$F$68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8" i="1" l="1"/>
  <c r="F58" i="1"/>
  <c r="F33" i="1"/>
  <c r="F11" i="1"/>
  <c r="F56" i="1"/>
  <c r="F57" i="1"/>
  <c r="F45" i="1"/>
  <c r="F10" i="1"/>
  <c r="F18" i="1"/>
  <c r="F8" i="1" l="1"/>
  <c r="F67" i="1" l="1"/>
  <c r="F12" i="1"/>
  <c r="F19" i="1" l="1"/>
  <c r="F39" i="1"/>
  <c r="F53" i="1" l="1"/>
  <c r="F62" i="1"/>
</calcChain>
</file>

<file path=xl/sharedStrings.xml><?xml version="1.0" encoding="utf-8"?>
<sst xmlns="http://schemas.openxmlformats.org/spreadsheetml/2006/main" count="83" uniqueCount="63">
  <si>
    <t>Наименование ожидаемого результата реализации муниципальной  программы (подпрограммы)</t>
  </si>
  <si>
    <t>Единица измерения</t>
  </si>
  <si>
    <t>Значение ожидаемого результата реализации муниципальной программы (подпрограммы)</t>
  </si>
  <si>
    <t>План</t>
  </si>
  <si>
    <t>Факт</t>
  </si>
  <si>
    <t>№ п/п</t>
  </si>
  <si>
    <t>Всего</t>
  </si>
  <si>
    <t>Степень достижения планового значения ожидаемого результата реализации муниципальной программы (подпрограммы)</t>
  </si>
  <si>
    <t>Итоговая степень достижения плановых значений ожидаемых результатов реализации муниципальной программы</t>
  </si>
  <si>
    <t>Подпрограмма 1  «Развитие системы образования Кормиловского муниципального района»</t>
  </si>
  <si>
    <t>Увеличение доли детей в возрасте от 3-х  до 7 лет, охваченных всеми формами дошкольного образования, в общем количестве детей в возрасте от 3-х  до 7 лет, проживающих на территории Кормиловского муниципального района до 100 процентов</t>
  </si>
  <si>
    <t>Сохранение  удельного веса численности детей, получающих услуги дополнительного образования детей,  в общей  численности детей в возрасте 5 - 18 лет, проживающих на территории района на уровне 75 процентов</t>
  </si>
  <si>
    <t>Увеличение удельного веса численности учителей в возрасте до 35 лет, работающих в общеобразовательных учреждениях, в общей численности учителей общеобразовательных учреждений до 22,0 процентов</t>
  </si>
  <si>
    <t>Сохранение доли детей - сирот и детей, оставшихся без попечения родителей, переданных на воспитание в семьи, от общего количества выявленных детей-сирот и детей, оставшихся без попечения родителей за отчетный период на уровне 100 процентов</t>
  </si>
  <si>
    <t>Сохранение доли муниципальных образовательных организаций Кормиловского муниципального района,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Кормиловского муниципального района  на уровне 100 процентов</t>
  </si>
  <si>
    <t>1</t>
  </si>
  <si>
    <t xml:space="preserve">Обеспечение количества посещений учреждений культуры Кормиловского муниципального района не менее 400 000 человек ежегодно </t>
  </si>
  <si>
    <t>не менее 400 000</t>
  </si>
  <si>
    <t>2</t>
  </si>
  <si>
    <t>Увеличение доли население, занимающегося творческой деятельностью на непрофессиональной основе, до 18 % к 2026 году</t>
  </si>
  <si>
    <t>3</t>
  </si>
  <si>
    <t>Сокращение доли зданий муниципальных учрежедний культуры, находящихся в неудовлетворительном состоянии, в общем количестве зданий муниципальных учрежедний культуры до 15% к 2026 году</t>
  </si>
  <si>
    <t>4</t>
  </si>
  <si>
    <t>Доля руководителей и специалистов учреждений культуры, имеющих профильное образование</t>
  </si>
  <si>
    <t>Единиц</t>
  </si>
  <si>
    <t>5</t>
  </si>
  <si>
    <t>Увеличение количества посетителей туристических маршрутов, проходящих по террритории Кормиловского муниципального районв, 3% ежегодно</t>
  </si>
  <si>
    <t>Подпрограмма 3 "Реализация мероприятий в сфере молодежной политики, физической культуры и спорта в Кормиловском муниципальном районе"</t>
  </si>
  <si>
    <t xml:space="preserve">Увеличение удельного веса зданий муниципальных учреждений, предоставляющих услуги населению, оборудованных с учетом потребностей инвалидов (пандусами, подъемными устройствами, поручнями), в общем числе зданий муниципальных учреждений, предоставляющих услуги населению, до 25 процентов
</t>
  </si>
  <si>
    <t>не менее 500</t>
  </si>
  <si>
    <t>Муниципальная программа Кормиловского муниципального района "Развитие социально-культурной сферы Кормиловского муниципального района на 2021 - 2026 годы"</t>
  </si>
  <si>
    <t xml:space="preserve">Сохранение доли обучающихся в муниципальных образовательных организациях, получающих образование в соответствии с федеральными государственными образовательными стандартами, в общей численности обучающихся в муниципальных образовательных организациях
</t>
  </si>
  <si>
    <t>Процентов</t>
  </si>
  <si>
    <t xml:space="preserve">Увеличение доли зданий муниципальных учреждений культуры, находящихся в удовлетворительном состоянии, по отношению к общему количеству зданий муниципальных учреждений культуры
</t>
  </si>
  <si>
    <t xml:space="preserve">Увеличение охвата молодежи мероприятиями патриотической и профилактической направленности до 70 процентов от общего числа молодежи в возрасте от 14 до 30 лет, проживающей в Кормиловском муниципальном районе
</t>
  </si>
  <si>
    <t xml:space="preserve">Увеличение доли граждан, прошедших профилактические осмотры, диспансеризацию, к общему числу граждан, подлежащих профилактическим осмотрам и диспансеризации
</t>
  </si>
  <si>
    <t>Не менее 100,0</t>
  </si>
  <si>
    <t xml:space="preserve">Подпрограмма 2 "Развитие культуры в Кормиловском муниципальном районе"
</t>
  </si>
  <si>
    <t>Ожидаемые результаты реализации муниципальной программы</t>
  </si>
  <si>
    <t>Ожидаемые результаты реализации входящих в муниципальную программу подпрограммы 1</t>
  </si>
  <si>
    <t>Человек</t>
  </si>
  <si>
    <t>Ожидаемые результаты реализации входящих в муниципальную программу подпрограммы  2</t>
  </si>
  <si>
    <t>Ожидаемые результаты реализации входящих в муниципальную программу подпрограммы 3</t>
  </si>
  <si>
    <t>Обеспечение количества проведенных культурно-массовых, информационно-просветительских и спортивных мероприятий, проведенных для людей с ограниченными физическими возможностями, не менее 500 единиц в год</t>
  </si>
  <si>
    <t>Ожидаемые результаты реализации входящих в муниципальную программу подпрограммы 4</t>
  </si>
  <si>
    <t>Снижение показателей заболеваемости социально значимыми заболеваниями (туберкулез, онкозаболевания, ВИЧ-инфекция) не менее чем на 5 процентов на 100 тыс. населения за отчетный период</t>
  </si>
  <si>
    <t>Достижение к 2026 году доли граждан, положительно оценивающих сопровождение мероприятий по проведению диспансеризации, профилактических прививок и профилактических осмотров населения в муниципальном районе, не менее 59 процентов</t>
  </si>
  <si>
    <t>Сохранение обеспеченности населения муниципального района врачами не менее 18,1 на 10 тыс. населения, медицинскими работниками среднего звена не менее 69,5 на 10 тыс. населения</t>
  </si>
  <si>
    <t>Ожидаемые результаты реализации входящих в муниципальную программу подпрограммы 5</t>
  </si>
  <si>
    <t>Подпрограмма 4   "Доступная среда"</t>
  </si>
  <si>
    <t>Подпрограмма 5 "Здоровое общество"</t>
  </si>
  <si>
    <t>16,9</t>
  </si>
  <si>
    <t>Расчет степени достижения плановых жидаемых результатов реализации муниципальной программы Кормиловского муниципального района "Развитие социально-культурной сферы Кормиловского муниципального района на 2021-2026 годы" за 2023 год</t>
  </si>
  <si>
    <t>560</t>
  </si>
  <si>
    <t>18,1/69,5</t>
  </si>
  <si>
    <t>16,8/52</t>
  </si>
  <si>
    <t>Не менее 95,3</t>
  </si>
  <si>
    <t>Увеличение доли молодежи в возрасте от 14 до 30 лет, участвующей в мероприятиях и программах поддержки талантливой молодежи, мероприятиях патриотической направленности, до 70 процентов к 2026 году от общего числа молодежи в возрасте от 14 до 30 лет Кормиловского муниципального района</t>
  </si>
  <si>
    <t>Не менее 55</t>
  </si>
  <si>
    <t>Сохранение доли несовершеннолетних, охваченных различными формами летнего оздоровления и отдыха, от общего числа несовершеннолетних в возрасте от 6 до 18 лет , проживающих на территории Омской области</t>
  </si>
  <si>
    <t>процентов</t>
  </si>
  <si>
    <t>Увеличение доли населения Кормиловского муниципального района, систематически занимающегося физической культурой и спортом, до 55 процентов к 2026 году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</si>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</sst>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2" fontId="2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11" fontId="1" fillId="2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2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top" wrapText="1"/>
    </xf>
    <xf numFmtId="0" fontId="5" fillId="0" borderId="1" xfId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wrapText="1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1" fillId="2" borderId="5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topLeftCell="A58" workbookViewId="0">
      <selection activeCell="F58" sqref="F58"/>
    </sheetView>
  </sheetViews>
  <sheetFormatPr defaultRowHeight="15" x14ac:dyDescent="0.25"/>
  <cols>
    <col min="1" max="1" width="3.5703125" style="5" customWidth="1"/>
    <col min="2" max="2" width="37.7109375" style="4" customWidth="1"/>
    <col min="3" max="3" width="10" style="4" customWidth="1"/>
    <col min="4" max="4" width="10.5703125" style="4" customWidth="1"/>
    <col min="5" max="5" width="12" style="16" customWidth="1"/>
    <col min="6" max="6" width="23.5703125" style="4" customWidth="1"/>
    <col min="7" max="7" width="9.140625" style="4" hidden="1" customWidth="1"/>
    <col min="8" max="16384" width="9.140625" style="4"/>
  </cols>
  <sheetData>
    <row r="1" spans="1:6" ht="45.75" customHeight="1" x14ac:dyDescent="0.25">
      <c r="A1" s="53" t="s">
        <v>52</v>
      </c>
      <c r="B1" s="53"/>
      <c r="C1" s="53"/>
      <c r="D1" s="53"/>
      <c r="E1" s="53"/>
      <c r="F1" s="53"/>
    </row>
    <row r="2" spans="1:6" x14ac:dyDescent="0.25">
      <c r="A2" s="3"/>
    </row>
    <row r="3" spans="1:6" ht="120" customHeight="1" x14ac:dyDescent="0.25">
      <c r="A3" s="54" t="s">
        <v>5</v>
      </c>
      <c r="B3" s="57" t="s">
        <v>0</v>
      </c>
      <c r="C3" s="57" t="s">
        <v>1</v>
      </c>
      <c r="D3" s="57" t="s">
        <v>2</v>
      </c>
      <c r="E3" s="57"/>
      <c r="F3" s="58" t="s">
        <v>7</v>
      </c>
    </row>
    <row r="4" spans="1:6" ht="15" customHeight="1" x14ac:dyDescent="0.25">
      <c r="A4" s="55"/>
      <c r="B4" s="57"/>
      <c r="C4" s="57"/>
      <c r="D4" s="58" t="s">
        <v>6</v>
      </c>
      <c r="E4" s="58"/>
      <c r="F4" s="58"/>
    </row>
    <row r="5" spans="1:6" x14ac:dyDescent="0.25">
      <c r="A5" s="56"/>
      <c r="B5" s="57"/>
      <c r="C5" s="57"/>
      <c r="D5" s="1" t="s">
        <v>3</v>
      </c>
      <c r="E5" s="12" t="s">
        <v>4</v>
      </c>
      <c r="F5" s="2"/>
    </row>
    <row r="6" spans="1:6" ht="20.25" customHeight="1" x14ac:dyDescent="0.25">
      <c r="A6" s="1">
        <v>1</v>
      </c>
      <c r="B6" s="1">
        <v>2</v>
      </c>
      <c r="C6" s="1">
        <v>3</v>
      </c>
      <c r="D6" s="1">
        <v>4</v>
      </c>
      <c r="E6" s="12">
        <v>5</v>
      </c>
      <c r="F6" s="1">
        <v>6</v>
      </c>
    </row>
    <row r="7" spans="1:6" ht="31.5" customHeight="1" x14ac:dyDescent="0.25">
      <c r="A7" s="59" t="s">
        <v>30</v>
      </c>
      <c r="B7" s="60"/>
      <c r="C7" s="60"/>
      <c r="D7" s="60"/>
      <c r="E7" s="60"/>
      <c r="F7" s="61"/>
    </row>
    <row r="8" spans="1:6" s="14" customFormat="1" ht="106.5" customHeight="1" x14ac:dyDescent="0.25">
      <c r="A8" s="9">
        <v>1</v>
      </c>
      <c r="B8" s="15" t="s">
        <v>31</v>
      </c>
      <c r="C8" s="6" t="s">
        <v>32</v>
      </c>
      <c r="D8" s="9" t="s">
        <v>36</v>
      </c>
      <c r="E8" s="12">
        <v>100</v>
      </c>
      <c r="F8" s="27">
        <f>E8/100</f>
        <v>1</v>
      </c>
    </row>
    <row r="9" spans="1:6" ht="67.5" customHeight="1" x14ac:dyDescent="0.25">
      <c r="A9" s="9">
        <v>2</v>
      </c>
      <c r="B9" s="15" t="s">
        <v>33</v>
      </c>
      <c r="C9" s="9" t="s">
        <v>32</v>
      </c>
      <c r="D9" s="7">
        <v>82</v>
      </c>
      <c r="E9" s="12">
        <v>67</v>
      </c>
      <c r="F9" s="27">
        <v>0.82</v>
      </c>
    </row>
    <row r="10" spans="1:6" ht="79.5" customHeight="1" x14ac:dyDescent="0.25">
      <c r="A10" s="9">
        <v>3</v>
      </c>
      <c r="B10" s="15" t="s">
        <v>34</v>
      </c>
      <c r="C10" s="9" t="s">
        <v>32</v>
      </c>
      <c r="D10" s="9">
        <v>55</v>
      </c>
      <c r="E10" s="12">
        <v>91.3</v>
      </c>
      <c r="F10" s="27">
        <f>IF(E10/40&gt;1,1,E10/D10)</f>
        <v>1</v>
      </c>
    </row>
    <row r="11" spans="1:6" ht="79.5" customHeight="1" x14ac:dyDescent="0.25">
      <c r="A11" s="35">
        <v>4</v>
      </c>
      <c r="B11" s="36" t="s">
        <v>35</v>
      </c>
      <c r="C11" s="35" t="s">
        <v>32</v>
      </c>
      <c r="D11" s="35" t="s">
        <v>56</v>
      </c>
      <c r="E11" s="35">
        <v>100</v>
      </c>
      <c r="F11" s="27">
        <f>IF(E11/40&gt;1,1,E11/D11)</f>
        <v>1</v>
      </c>
    </row>
    <row r="12" spans="1:6" ht="18" customHeight="1" x14ac:dyDescent="0.25">
      <c r="A12" s="62" t="s">
        <v>38</v>
      </c>
      <c r="B12" s="63"/>
      <c r="C12" s="63"/>
      <c r="D12" s="63"/>
      <c r="E12" s="64"/>
      <c r="F12" s="37">
        <f>(F8+F9+F10+F11)/4*100</f>
        <v>95.5</v>
      </c>
    </row>
    <row r="13" spans="1:6" x14ac:dyDescent="0.25">
      <c r="A13" s="50" t="s">
        <v>9</v>
      </c>
      <c r="B13" s="50"/>
      <c r="C13" s="50"/>
      <c r="D13" s="50"/>
      <c r="E13" s="50"/>
      <c r="F13" s="50"/>
    </row>
    <row r="14" spans="1:6" ht="79.5" customHeight="1" x14ac:dyDescent="0.25">
      <c r="A14" s="35">
        <v>1</v>
      </c>
      <c r="B14" s="38" t="s">
        <v>10</v>
      </c>
      <c r="C14" s="35" t="s">
        <v>32</v>
      </c>
      <c r="D14" s="39">
        <v>100</v>
      </c>
      <c r="E14" s="35">
        <v>55.78</v>
      </c>
      <c r="F14" s="37">
        <v>0.56000000000000005</v>
      </c>
    </row>
    <row r="15" spans="1:6" ht="70.5" customHeight="1" x14ac:dyDescent="0.25">
      <c r="A15" s="35">
        <v>2</v>
      </c>
      <c r="B15" s="38" t="s">
        <v>11</v>
      </c>
      <c r="C15" s="35" t="s">
        <v>32</v>
      </c>
      <c r="D15" s="39">
        <v>75</v>
      </c>
      <c r="E15" s="35">
        <v>82.09</v>
      </c>
      <c r="F15" s="37">
        <v>1</v>
      </c>
    </row>
    <row r="16" spans="1:6" ht="68.25" customHeight="1" x14ac:dyDescent="0.25">
      <c r="A16" s="35">
        <v>3</v>
      </c>
      <c r="B16" s="38" t="s">
        <v>12</v>
      </c>
      <c r="C16" s="35" t="s">
        <v>32</v>
      </c>
      <c r="D16" s="39">
        <v>21.6</v>
      </c>
      <c r="E16" s="35">
        <v>29.69</v>
      </c>
      <c r="F16" s="37">
        <v>1</v>
      </c>
    </row>
    <row r="17" spans="1:6" ht="82.5" customHeight="1" x14ac:dyDescent="0.25">
      <c r="A17" s="35">
        <v>4</v>
      </c>
      <c r="B17" s="38" t="s">
        <v>13</v>
      </c>
      <c r="C17" s="35" t="s">
        <v>32</v>
      </c>
      <c r="D17" s="39">
        <v>100</v>
      </c>
      <c r="E17" s="35">
        <v>53.57</v>
      </c>
      <c r="F17" s="37">
        <v>0.54</v>
      </c>
    </row>
    <row r="18" spans="1:6" ht="129" customHeight="1" x14ac:dyDescent="0.25">
      <c r="A18" s="35">
        <v>5</v>
      </c>
      <c r="B18" s="40" t="s">
        <v>14</v>
      </c>
      <c r="C18" s="35" t="s">
        <v>32</v>
      </c>
      <c r="D18" s="41">
        <v>100</v>
      </c>
      <c r="E18" s="39">
        <v>100</v>
      </c>
      <c r="F18" s="37">
        <f t="shared" ref="F18" si="0">E18/D18</f>
        <v>1</v>
      </c>
    </row>
    <row r="19" spans="1:6" ht="30" customHeight="1" x14ac:dyDescent="0.25">
      <c r="A19" s="51" t="s">
        <v>39</v>
      </c>
      <c r="B19" s="51"/>
      <c r="C19" s="51"/>
      <c r="D19" s="51"/>
      <c r="E19" s="51"/>
      <c r="F19" s="28">
        <f>(F14+F15+F16+F17+F18)/5*100</f>
        <v>82</v>
      </c>
    </row>
    <row r="20" spans="1:6" ht="18" customHeight="1" x14ac:dyDescent="0.25">
      <c r="A20" s="72" t="s">
        <v>37</v>
      </c>
      <c r="B20" s="73"/>
      <c r="C20" s="73"/>
      <c r="D20" s="73"/>
      <c r="E20" s="73"/>
      <c r="F20" s="74"/>
    </row>
    <row r="21" spans="1:6" ht="11.25" customHeight="1" x14ac:dyDescent="0.25">
      <c r="A21" s="75" t="s">
        <v>15</v>
      </c>
      <c r="B21" s="76" t="s">
        <v>16</v>
      </c>
      <c r="C21" s="65" t="s">
        <v>40</v>
      </c>
      <c r="D21" s="79" t="s">
        <v>17</v>
      </c>
      <c r="E21" s="79">
        <v>531383</v>
      </c>
      <c r="F21" s="82">
        <v>1</v>
      </c>
    </row>
    <row r="22" spans="1:6" ht="11.25" customHeight="1" x14ac:dyDescent="0.25">
      <c r="A22" s="75"/>
      <c r="B22" s="77"/>
      <c r="C22" s="65"/>
      <c r="D22" s="80"/>
      <c r="E22" s="80"/>
      <c r="F22" s="83"/>
    </row>
    <row r="23" spans="1:6" ht="11.25" customHeight="1" x14ac:dyDescent="0.25">
      <c r="A23" s="75"/>
      <c r="B23" s="77"/>
      <c r="C23" s="65"/>
      <c r="D23" s="80"/>
      <c r="E23" s="80"/>
      <c r="F23" s="83"/>
    </row>
    <row r="24" spans="1:6" ht="11.25" customHeight="1" x14ac:dyDescent="0.25">
      <c r="A24" s="75"/>
      <c r="B24" s="77"/>
      <c r="C24" s="65"/>
      <c r="D24" s="80"/>
      <c r="E24" s="80"/>
      <c r="F24" s="83"/>
    </row>
    <row r="25" spans="1:6" ht="11.25" customHeight="1" x14ac:dyDescent="0.25">
      <c r="A25" s="75"/>
      <c r="B25" s="77"/>
      <c r="C25" s="65"/>
      <c r="D25" s="80"/>
      <c r="E25" s="80"/>
      <c r="F25" s="83"/>
    </row>
    <row r="26" spans="1:6" ht="11.25" customHeight="1" x14ac:dyDescent="0.25">
      <c r="A26" s="75"/>
      <c r="B26" s="78"/>
      <c r="C26" s="65"/>
      <c r="D26" s="81"/>
      <c r="E26" s="81"/>
      <c r="F26" s="84"/>
    </row>
    <row r="27" spans="1:6" ht="8.25" customHeight="1" x14ac:dyDescent="0.25">
      <c r="A27" s="75" t="s">
        <v>18</v>
      </c>
      <c r="B27" s="76" t="s">
        <v>19</v>
      </c>
      <c r="C27" s="65" t="s">
        <v>24</v>
      </c>
      <c r="D27" s="88">
        <v>17.7</v>
      </c>
      <c r="E27" s="94">
        <v>20.3</v>
      </c>
      <c r="F27" s="82">
        <v>1</v>
      </c>
    </row>
    <row r="28" spans="1:6" ht="8.25" customHeight="1" x14ac:dyDescent="0.25">
      <c r="A28" s="75"/>
      <c r="B28" s="77"/>
      <c r="C28" s="65"/>
      <c r="D28" s="89"/>
      <c r="E28" s="95"/>
      <c r="F28" s="83"/>
    </row>
    <row r="29" spans="1:6" ht="8.25" customHeight="1" x14ac:dyDescent="0.25">
      <c r="A29" s="75"/>
      <c r="B29" s="77"/>
      <c r="C29" s="65"/>
      <c r="D29" s="89"/>
      <c r="E29" s="95"/>
      <c r="F29" s="83"/>
    </row>
    <row r="30" spans="1:6" ht="8.25" customHeight="1" x14ac:dyDescent="0.25">
      <c r="A30" s="75"/>
      <c r="B30" s="77"/>
      <c r="C30" s="65"/>
      <c r="D30" s="89"/>
      <c r="E30" s="95"/>
      <c r="F30" s="83"/>
    </row>
    <row r="31" spans="1:6" ht="8.25" customHeight="1" x14ac:dyDescent="0.25">
      <c r="A31" s="75"/>
      <c r="B31" s="77"/>
      <c r="C31" s="65"/>
      <c r="D31" s="89"/>
      <c r="E31" s="95"/>
      <c r="F31" s="83"/>
    </row>
    <row r="32" spans="1:6" ht="8.25" customHeight="1" x14ac:dyDescent="0.25">
      <c r="A32" s="75"/>
      <c r="B32" s="78"/>
      <c r="C32" s="65"/>
      <c r="D32" s="90"/>
      <c r="E32" s="96"/>
      <c r="F32" s="84"/>
    </row>
    <row r="33" spans="1:6" ht="12" customHeight="1" x14ac:dyDescent="0.25">
      <c r="A33" s="75" t="s">
        <v>20</v>
      </c>
      <c r="B33" s="76" t="s">
        <v>21</v>
      </c>
      <c r="C33" s="65" t="s">
        <v>32</v>
      </c>
      <c r="D33" s="85">
        <v>18</v>
      </c>
      <c r="E33" s="88">
        <v>33</v>
      </c>
      <c r="F33" s="91">
        <f>2-(E33/D33)</f>
        <v>0.16666666666666674</v>
      </c>
    </row>
    <row r="34" spans="1:6" ht="12" customHeight="1" x14ac:dyDescent="0.25">
      <c r="A34" s="75"/>
      <c r="B34" s="77"/>
      <c r="C34" s="65"/>
      <c r="D34" s="86"/>
      <c r="E34" s="89"/>
      <c r="F34" s="92"/>
    </row>
    <row r="35" spans="1:6" ht="12" customHeight="1" x14ac:dyDescent="0.25">
      <c r="A35" s="75"/>
      <c r="B35" s="77"/>
      <c r="C35" s="65"/>
      <c r="D35" s="86"/>
      <c r="E35" s="89"/>
      <c r="F35" s="92"/>
    </row>
    <row r="36" spans="1:6" ht="12" customHeight="1" x14ac:dyDescent="0.25">
      <c r="A36" s="75"/>
      <c r="B36" s="77"/>
      <c r="C36" s="65"/>
      <c r="D36" s="86"/>
      <c r="E36" s="89"/>
      <c r="F36" s="92"/>
    </row>
    <row r="37" spans="1:6" ht="12" customHeight="1" x14ac:dyDescent="0.25">
      <c r="A37" s="75"/>
      <c r="B37" s="77"/>
      <c r="C37" s="65"/>
      <c r="D37" s="86"/>
      <c r="E37" s="89"/>
      <c r="F37" s="92"/>
    </row>
    <row r="38" spans="1:6" ht="12" customHeight="1" x14ac:dyDescent="0.25">
      <c r="A38" s="75"/>
      <c r="B38" s="78"/>
      <c r="C38" s="65"/>
      <c r="D38" s="87"/>
      <c r="E38" s="90"/>
      <c r="F38" s="93"/>
    </row>
    <row r="39" spans="1:6" ht="7.5" customHeight="1" x14ac:dyDescent="0.25">
      <c r="A39" s="75" t="s">
        <v>22</v>
      </c>
      <c r="B39" s="76" t="s">
        <v>23</v>
      </c>
      <c r="C39" s="102" t="s">
        <v>24</v>
      </c>
      <c r="D39" s="85">
        <v>37</v>
      </c>
      <c r="E39" s="88">
        <v>37</v>
      </c>
      <c r="F39" s="82">
        <f>E39/D39</f>
        <v>1</v>
      </c>
    </row>
    <row r="40" spans="1:6" ht="7.5" customHeight="1" x14ac:dyDescent="0.25">
      <c r="A40" s="75"/>
      <c r="B40" s="77"/>
      <c r="C40" s="103"/>
      <c r="D40" s="86"/>
      <c r="E40" s="89"/>
      <c r="F40" s="83"/>
    </row>
    <row r="41" spans="1:6" ht="7.5" customHeight="1" x14ac:dyDescent="0.25">
      <c r="A41" s="75"/>
      <c r="B41" s="77"/>
      <c r="C41" s="103"/>
      <c r="D41" s="86"/>
      <c r="E41" s="89"/>
      <c r="F41" s="83"/>
    </row>
    <row r="42" spans="1:6" ht="7.5" customHeight="1" x14ac:dyDescent="0.25">
      <c r="A42" s="75"/>
      <c r="B42" s="77"/>
      <c r="C42" s="103"/>
      <c r="D42" s="86"/>
      <c r="E42" s="89"/>
      <c r="F42" s="83"/>
    </row>
    <row r="43" spans="1:6" ht="7.5" customHeight="1" x14ac:dyDescent="0.25">
      <c r="A43" s="75"/>
      <c r="B43" s="77"/>
      <c r="C43" s="103"/>
      <c r="D43" s="86"/>
      <c r="E43" s="89"/>
      <c r="F43" s="83"/>
    </row>
    <row r="44" spans="1:6" ht="7.5" customHeight="1" x14ac:dyDescent="0.25">
      <c r="A44" s="75"/>
      <c r="B44" s="78"/>
      <c r="C44" s="104"/>
      <c r="D44" s="87"/>
      <c r="E44" s="90"/>
      <c r="F44" s="84"/>
    </row>
    <row r="45" spans="1:6" ht="6.75" customHeight="1" x14ac:dyDescent="0.25">
      <c r="A45" s="75" t="s">
        <v>25</v>
      </c>
      <c r="B45" s="100" t="s">
        <v>26</v>
      </c>
      <c r="C45" s="65" t="s">
        <v>24</v>
      </c>
      <c r="D45" s="105">
        <v>3</v>
      </c>
      <c r="E45" s="65">
        <v>47.3</v>
      </c>
      <c r="F45" s="101">
        <f>IF(E45/D45&gt;1,1,E45/D45)</f>
        <v>1</v>
      </c>
    </row>
    <row r="46" spans="1:6" ht="6.75" customHeight="1" x14ac:dyDescent="0.25">
      <c r="A46" s="75"/>
      <c r="B46" s="100"/>
      <c r="C46" s="65"/>
      <c r="D46" s="105"/>
      <c r="E46" s="65"/>
      <c r="F46" s="101"/>
    </row>
    <row r="47" spans="1:6" ht="6.75" customHeight="1" x14ac:dyDescent="0.25">
      <c r="A47" s="75"/>
      <c r="B47" s="100"/>
      <c r="C47" s="65"/>
      <c r="D47" s="105"/>
      <c r="E47" s="65"/>
      <c r="F47" s="101"/>
    </row>
    <row r="48" spans="1:6" ht="6.75" customHeight="1" x14ac:dyDescent="0.25">
      <c r="A48" s="75"/>
      <c r="B48" s="100"/>
      <c r="C48" s="65"/>
      <c r="D48" s="105"/>
      <c r="E48" s="65"/>
      <c r="F48" s="101"/>
    </row>
    <row r="49" spans="1:7" ht="6.75" customHeight="1" x14ac:dyDescent="0.25">
      <c r="A49" s="75"/>
      <c r="B49" s="100"/>
      <c r="C49" s="65"/>
      <c r="D49" s="105"/>
      <c r="E49" s="65"/>
      <c r="F49" s="101"/>
    </row>
    <row r="50" spans="1:7" ht="6.75" customHeight="1" x14ac:dyDescent="0.25">
      <c r="A50" s="75"/>
      <c r="B50" s="100"/>
      <c r="C50" s="65"/>
      <c r="D50" s="105"/>
      <c r="E50" s="65"/>
      <c r="F50" s="101"/>
    </row>
    <row r="51" spans="1:7" ht="6.75" customHeight="1" x14ac:dyDescent="0.25">
      <c r="A51" s="75"/>
      <c r="B51" s="100"/>
      <c r="C51" s="65"/>
      <c r="D51" s="105"/>
      <c r="E51" s="65"/>
      <c r="F51" s="101"/>
    </row>
    <row r="52" spans="1:7" ht="6.75" customHeight="1" x14ac:dyDescent="0.25">
      <c r="A52" s="75"/>
      <c r="B52" s="100"/>
      <c r="C52" s="65"/>
      <c r="D52" s="105"/>
      <c r="E52" s="65"/>
      <c r="F52" s="101"/>
    </row>
    <row r="53" spans="1:7" ht="32.25" customHeight="1" x14ac:dyDescent="0.25">
      <c r="A53" s="66" t="s">
        <v>41</v>
      </c>
      <c r="B53" s="67"/>
      <c r="C53" s="67"/>
      <c r="D53" s="67"/>
      <c r="E53" s="68"/>
      <c r="F53" s="32">
        <f>(F45+F39+F33+F27+F21)/5*100</f>
        <v>83.333333333333343</v>
      </c>
    </row>
    <row r="54" spans="1:7" s="18" customFormat="1" ht="29.25" customHeight="1" x14ac:dyDescent="0.2">
      <c r="A54" s="69" t="s">
        <v>27</v>
      </c>
      <c r="B54" s="69"/>
      <c r="C54" s="69"/>
      <c r="D54" s="69"/>
      <c r="E54" s="69"/>
      <c r="F54" s="69"/>
    </row>
    <row r="55" spans="1:7" s="18" customFormat="1" ht="123.75" customHeight="1" x14ac:dyDescent="0.25">
      <c r="A55" s="33">
        <v>1</v>
      </c>
      <c r="B55" s="34" t="s">
        <v>57</v>
      </c>
      <c r="C55" s="34" t="s">
        <v>60</v>
      </c>
      <c r="D55" s="44" t="s">
        <v>58</v>
      </c>
      <c r="E55" s="45">
        <v>91.3</v>
      </c>
      <c r="F55" s="45">
        <v>1</v>
      </c>
    </row>
    <row r="56" spans="1:7" s="18" customFormat="1" ht="95.25" customHeight="1" x14ac:dyDescent="0.25">
      <c r="A56" s="33">
        <v>2</v>
      </c>
      <c r="B56" s="34" t="s">
        <v>59</v>
      </c>
      <c r="C56" s="31" t="s">
        <v>60</v>
      </c>
      <c r="D56" s="45">
        <v>54</v>
      </c>
      <c r="E56" s="46">
        <v>26</v>
      </c>
      <c r="F56" s="47">
        <f t="shared" ref="F56:F57" si="1">E56/D56</f>
        <v>0.48148148148148145</v>
      </c>
    </row>
    <row r="57" spans="1:7" s="18" customFormat="1" ht="75" x14ac:dyDescent="0.25">
      <c r="A57" s="33">
        <v>3</v>
      </c>
      <c r="B57" s="43" t="s">
        <v>61</v>
      </c>
      <c r="C57" s="42" t="s">
        <v>60</v>
      </c>
      <c r="D57" s="45">
        <v>52</v>
      </c>
      <c r="E57" s="46">
        <v>48.3</v>
      </c>
      <c r="F57" s="48">
        <f t="shared" si="1"/>
        <v>0.92884615384615377</v>
      </c>
    </row>
    <row r="58" spans="1:7" s="18" customFormat="1" ht="27.75" customHeight="1" x14ac:dyDescent="0.25">
      <c r="A58" s="70" t="s">
        <v>42</v>
      </c>
      <c r="B58" s="70"/>
      <c r="C58" s="70"/>
      <c r="D58" s="70"/>
      <c r="E58" s="71"/>
      <c r="F58" s="49">
        <f>(F56+F55+F57)/3*100</f>
        <v>80.344254510921161</v>
      </c>
    </row>
    <row r="59" spans="1:7" s="18" customFormat="1" ht="15" customHeight="1" x14ac:dyDescent="0.2">
      <c r="A59" s="75" t="s">
        <v>49</v>
      </c>
      <c r="B59" s="75"/>
      <c r="C59" s="75"/>
      <c r="D59" s="75"/>
      <c r="E59" s="75"/>
      <c r="F59" s="75"/>
      <c r="G59" s="75"/>
    </row>
    <row r="60" spans="1:7" s="18" customFormat="1" ht="120.75" customHeight="1" x14ac:dyDescent="0.2">
      <c r="A60" s="13" t="s">
        <v>15</v>
      </c>
      <c r="B60" s="26" t="s">
        <v>28</v>
      </c>
      <c r="C60" s="10" t="s">
        <v>32</v>
      </c>
      <c r="D60" s="30" t="s">
        <v>62</v>
      </c>
      <c r="E60" s="10" t="s">
        <v>51</v>
      </c>
      <c r="F60" s="11">
        <v>0.85</v>
      </c>
    </row>
    <row r="61" spans="1:7" s="18" customFormat="1" ht="76.5" x14ac:dyDescent="0.2">
      <c r="A61" s="13" t="s">
        <v>18</v>
      </c>
      <c r="B61" s="25" t="s">
        <v>43</v>
      </c>
      <c r="C61" s="10" t="s">
        <v>24</v>
      </c>
      <c r="D61" s="10" t="s">
        <v>29</v>
      </c>
      <c r="E61" s="30" t="s">
        <v>53</v>
      </c>
      <c r="F61" s="8">
        <v>1</v>
      </c>
    </row>
    <row r="62" spans="1:7" s="18" customFormat="1" ht="30.75" customHeight="1" x14ac:dyDescent="0.2">
      <c r="A62" s="97" t="s">
        <v>44</v>
      </c>
      <c r="B62" s="98"/>
      <c r="C62" s="98"/>
      <c r="D62" s="98"/>
      <c r="E62" s="99"/>
      <c r="F62" s="24">
        <f>(F60+F61)/2*100</f>
        <v>92.5</v>
      </c>
    </row>
    <row r="63" spans="1:7" s="18" customFormat="1" ht="12.75" x14ac:dyDescent="0.2">
      <c r="A63" s="106" t="s">
        <v>50</v>
      </c>
      <c r="B63" s="107"/>
      <c r="C63" s="107"/>
      <c r="D63" s="107"/>
      <c r="E63" s="107"/>
      <c r="F63" s="108"/>
    </row>
    <row r="64" spans="1:7" s="18" customFormat="1" ht="63.75" x14ac:dyDescent="0.2">
      <c r="A64" s="20">
        <v>1</v>
      </c>
      <c r="B64" s="21" t="s">
        <v>45</v>
      </c>
      <c r="C64" s="22" t="s">
        <v>32</v>
      </c>
      <c r="D64" s="22">
        <v>0.8</v>
      </c>
      <c r="E64" s="22">
        <v>28.6</v>
      </c>
      <c r="F64" s="29">
        <v>1</v>
      </c>
    </row>
    <row r="65" spans="1:6" s="18" customFormat="1" ht="92.25" customHeight="1" x14ac:dyDescent="0.2">
      <c r="A65" s="20">
        <v>2</v>
      </c>
      <c r="B65" s="19" t="s">
        <v>46</v>
      </c>
      <c r="C65" s="20" t="s">
        <v>32</v>
      </c>
      <c r="D65" s="20">
        <v>56</v>
      </c>
      <c r="E65" s="20">
        <v>65</v>
      </c>
      <c r="F65" s="29">
        <v>1</v>
      </c>
    </row>
    <row r="66" spans="1:6" s="18" customFormat="1" ht="62.25" customHeight="1" x14ac:dyDescent="0.2">
      <c r="A66" s="20">
        <v>3</v>
      </c>
      <c r="B66" s="19" t="s">
        <v>47</v>
      </c>
      <c r="C66" s="20" t="s">
        <v>24</v>
      </c>
      <c r="D66" s="20" t="s">
        <v>54</v>
      </c>
      <c r="E66" s="20" t="s">
        <v>55</v>
      </c>
      <c r="F66" s="29">
        <v>0.84</v>
      </c>
    </row>
    <row r="67" spans="1:6" s="18" customFormat="1" ht="30.75" customHeight="1" x14ac:dyDescent="0.2">
      <c r="A67" s="97" t="s">
        <v>48</v>
      </c>
      <c r="B67" s="98"/>
      <c r="C67" s="98"/>
      <c r="D67" s="98"/>
      <c r="E67" s="99"/>
      <c r="F67" s="24">
        <f>(F64+F65+F66)/3*100</f>
        <v>94.666666666666671</v>
      </c>
    </row>
    <row r="68" spans="1:6" s="18" customFormat="1" ht="30" customHeight="1" x14ac:dyDescent="0.2">
      <c r="A68" s="52" t="s">
        <v>8</v>
      </c>
      <c r="B68" s="52"/>
      <c r="C68" s="52"/>
      <c r="D68" s="52"/>
      <c r="E68" s="52"/>
      <c r="F68" s="28">
        <f>((F19+F53+F58+F62+F67)/5+F12)/2</f>
        <v>91.034425451092119</v>
      </c>
    </row>
    <row r="69" spans="1:6" s="18" customFormat="1" ht="12.75" x14ac:dyDescent="0.2">
      <c r="A69" s="17"/>
      <c r="E69" s="3"/>
    </row>
    <row r="70" spans="1:6" s="18" customFormat="1" ht="12.75" x14ac:dyDescent="0.2">
      <c r="A70" s="17"/>
      <c r="E70" s="3"/>
    </row>
    <row r="71" spans="1:6" s="18" customFormat="1" ht="12.75" x14ac:dyDescent="0.2">
      <c r="A71" s="17"/>
      <c r="E71" s="3"/>
    </row>
    <row r="72" spans="1:6" s="18" customFormat="1" ht="12.75" x14ac:dyDescent="0.2">
      <c r="A72" s="17"/>
      <c r="E72" s="3"/>
    </row>
    <row r="73" spans="1:6" s="18" customFormat="1" ht="12.75" x14ac:dyDescent="0.2">
      <c r="A73" s="17"/>
      <c r="E73" s="3"/>
    </row>
    <row r="74" spans="1:6" s="18" customFormat="1" ht="12.75" x14ac:dyDescent="0.2">
      <c r="A74" s="17"/>
      <c r="E74" s="3"/>
    </row>
    <row r="75" spans="1:6" s="18" customFormat="1" ht="12.75" x14ac:dyDescent="0.2">
      <c r="A75" s="17"/>
      <c r="B75" s="23"/>
      <c r="E75" s="3"/>
    </row>
    <row r="76" spans="1:6" s="18" customFormat="1" ht="12.75" x14ac:dyDescent="0.2">
      <c r="A76" s="17"/>
      <c r="E76" s="3"/>
    </row>
    <row r="77" spans="1:6" s="18" customFormat="1" ht="12.75" x14ac:dyDescent="0.2">
      <c r="A77" s="17"/>
      <c r="E77" s="3"/>
    </row>
  </sheetData>
  <mergeCells count="50">
    <mergeCell ref="A59:G59"/>
    <mergeCell ref="A62:E62"/>
    <mergeCell ref="A67:E67"/>
    <mergeCell ref="F39:F44"/>
    <mergeCell ref="A45:A52"/>
    <mergeCell ref="B45:B52"/>
    <mergeCell ref="F45:F52"/>
    <mergeCell ref="A39:A44"/>
    <mergeCell ref="B39:B44"/>
    <mergeCell ref="C39:C44"/>
    <mergeCell ref="D39:D44"/>
    <mergeCell ref="E39:E44"/>
    <mergeCell ref="C45:C52"/>
    <mergeCell ref="D45:D52"/>
    <mergeCell ref="A63:F63"/>
    <mergeCell ref="F27:F32"/>
    <mergeCell ref="A33:A38"/>
    <mergeCell ref="B33:B38"/>
    <mergeCell ref="C33:C38"/>
    <mergeCell ref="D33:D38"/>
    <mergeCell ref="E33:E38"/>
    <mergeCell ref="F33:F38"/>
    <mergeCell ref="A27:A32"/>
    <mergeCell ref="B27:B32"/>
    <mergeCell ref="C27:C32"/>
    <mergeCell ref="D27:D32"/>
    <mergeCell ref="E27:E32"/>
    <mergeCell ref="A20:F20"/>
    <mergeCell ref="A21:A26"/>
    <mergeCell ref="B21:B26"/>
    <mergeCell ref="C21:C26"/>
    <mergeCell ref="D21:D26"/>
    <mergeCell ref="E21:E26"/>
    <mergeCell ref="F21:F26"/>
    <mergeCell ref="A13:F13"/>
    <mergeCell ref="A19:E19"/>
    <mergeCell ref="A68:E68"/>
    <mergeCell ref="A1:F1"/>
    <mergeCell ref="A3:A5"/>
    <mergeCell ref="B3:B5"/>
    <mergeCell ref="C3:C5"/>
    <mergeCell ref="D3:E3"/>
    <mergeCell ref="F3:F4"/>
    <mergeCell ref="D4:E4"/>
    <mergeCell ref="A7:F7"/>
    <mergeCell ref="A12:E12"/>
    <mergeCell ref="E45:E52"/>
    <mergeCell ref="A53:E53"/>
    <mergeCell ref="A54:F54"/>
    <mergeCell ref="A58:E58"/>
  </mergeCells>
  <hyperlinks>
    <hyperlink ref="F3" location="sub_192999" display="sub_192999"/>
    <hyperlink ref="D4" location="sub_192222" display="sub_192222"/>
    <hyperlink ref="A19" location="sub_1921111" display="sub_1921111"/>
    <hyperlink ref="A68" location="sub_1921212" display="sub_1921212"/>
  </hyperlink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Лист1!sub_192200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АдмиN</dc:creator>
  <cp:lastModifiedBy>АдмиN</cp:lastModifiedBy>
  <cp:lastPrinted>2024-06-05T06:33:58Z</cp:lastPrinted>
  <dcterms:created xsi:type="dcterms:W3CDTF">2021-05-04T04:22:59Z</dcterms:created>
  <dcterms:modified xsi:type="dcterms:W3CDTF">2025-02-28T10:54:50Z</dcterms:modified>
</cp:coreProperties>
</file>