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5" yWindow="165" windowWidth="28860" windowHeight="6195" tabRatio="608"/>
  </bookViews>
  <sheets>
    <sheet name="Лист3" sheetId="3" r:id="rId1"/>
  </sheets>
  <definedNames>
    <definedName name="sub_140130" localSheetId="0">Лист3!#REF!</definedName>
    <definedName name="_xlnm.Print_Titles" localSheetId="0">Лист3!$11:$16</definedName>
    <definedName name="_xlnm.Print_Area" localSheetId="0">Лист3!$A$1:$V$348</definedName>
  </definedNames>
  <calcPr calcId="145621"/>
</workbook>
</file>

<file path=xl/calcChain.xml><?xml version="1.0" encoding="utf-8"?>
<calcChain xmlns="http://schemas.openxmlformats.org/spreadsheetml/2006/main">
  <c r="K114" i="3" l="1"/>
  <c r="L167" i="3"/>
  <c r="L161" i="3" s="1"/>
  <c r="M167" i="3"/>
  <c r="H112" i="3"/>
  <c r="H106" i="3" s="1"/>
  <c r="I112" i="3"/>
  <c r="I106" i="3" s="1"/>
  <c r="J112" i="3"/>
  <c r="J106" i="3" s="1"/>
  <c r="K112" i="3"/>
  <c r="K106" i="3" s="1"/>
  <c r="L112" i="3"/>
  <c r="L106" i="3" s="1"/>
  <c r="M112" i="3"/>
  <c r="M106" i="3"/>
  <c r="H113" i="3"/>
  <c r="H107" i="3" s="1"/>
  <c r="I113" i="3"/>
  <c r="J113" i="3"/>
  <c r="J107" i="3" s="1"/>
  <c r="K113" i="3"/>
  <c r="K107" i="3" s="1"/>
  <c r="L113" i="3"/>
  <c r="L107" i="3" s="1"/>
  <c r="M113" i="3"/>
  <c r="M107" i="3" s="1"/>
  <c r="H114" i="3"/>
  <c r="H108" i="3" s="1"/>
  <c r="I114" i="3"/>
  <c r="J114" i="3"/>
  <c r="J108" i="3" s="1"/>
  <c r="K108" i="3"/>
  <c r="L114" i="3"/>
  <c r="M114" i="3"/>
  <c r="H115" i="3"/>
  <c r="H109" i="3"/>
  <c r="I115" i="3"/>
  <c r="I109" i="3"/>
  <c r="J115" i="3"/>
  <c r="J109" i="3"/>
  <c r="K115" i="3"/>
  <c r="K109" i="3"/>
  <c r="L115" i="3"/>
  <c r="L109" i="3"/>
  <c r="M115" i="3"/>
  <c r="M109" i="3"/>
  <c r="G151" i="3"/>
  <c r="G150" i="3"/>
  <c r="G149" i="3"/>
  <c r="G148" i="3"/>
  <c r="M147" i="3"/>
  <c r="M146" i="3"/>
  <c r="L147" i="3"/>
  <c r="L146" i="3"/>
  <c r="K147" i="3"/>
  <c r="K146" i="3" s="1"/>
  <c r="J147" i="3"/>
  <c r="J146" i="3" s="1"/>
  <c r="I147" i="3"/>
  <c r="I146" i="3"/>
  <c r="H147" i="3"/>
  <c r="H146" i="3"/>
  <c r="G157" i="3"/>
  <c r="G156" i="3"/>
  <c r="G155" i="3"/>
  <c r="G154" i="3"/>
  <c r="M153" i="3"/>
  <c r="M152" i="3"/>
  <c r="L153" i="3"/>
  <c r="L152" i="3"/>
  <c r="K153" i="3"/>
  <c r="K152" i="3"/>
  <c r="J153" i="3"/>
  <c r="J152" i="3" s="1"/>
  <c r="I153" i="3"/>
  <c r="I152" i="3" s="1"/>
  <c r="H153" i="3"/>
  <c r="H152" i="3" s="1"/>
  <c r="L195" i="3"/>
  <c r="K195" i="3"/>
  <c r="K189" i="3"/>
  <c r="J195" i="3"/>
  <c r="I195" i="3"/>
  <c r="H195" i="3"/>
  <c r="L194" i="3"/>
  <c r="L188" i="3" s="1"/>
  <c r="K194" i="3"/>
  <c r="J194" i="3"/>
  <c r="I194" i="3"/>
  <c r="H194" i="3"/>
  <c r="H188" i="3" s="1"/>
  <c r="L193" i="3"/>
  <c r="K193" i="3"/>
  <c r="J193" i="3"/>
  <c r="J187" i="3" s="1"/>
  <c r="I193" i="3"/>
  <c r="I187" i="3" s="1"/>
  <c r="H193" i="3"/>
  <c r="H187" i="3" s="1"/>
  <c r="H283" i="3" s="1"/>
  <c r="L192" i="3"/>
  <c r="L186" i="3" s="1"/>
  <c r="K192" i="3"/>
  <c r="K186" i="3" s="1"/>
  <c r="J192" i="3"/>
  <c r="J186" i="3" s="1"/>
  <c r="I192" i="3"/>
  <c r="I186" i="3" s="1"/>
  <c r="H192" i="3"/>
  <c r="M195" i="3"/>
  <c r="M189" i="3" s="1"/>
  <c r="M194" i="3"/>
  <c r="M193" i="3"/>
  <c r="M192" i="3"/>
  <c r="M186" i="3" s="1"/>
  <c r="G207" i="3"/>
  <c r="G206" i="3"/>
  <c r="G205" i="3"/>
  <c r="G204" i="3"/>
  <c r="M203" i="3"/>
  <c r="M202" i="3" s="1"/>
  <c r="L203" i="3"/>
  <c r="K203" i="3"/>
  <c r="K202" i="3" s="1"/>
  <c r="J203" i="3"/>
  <c r="J202" i="3" s="1"/>
  <c r="I203" i="3"/>
  <c r="I202" i="3"/>
  <c r="H203" i="3"/>
  <c r="H202" i="3"/>
  <c r="H296" i="3"/>
  <c r="H290" i="3"/>
  <c r="H338" i="3" s="1"/>
  <c r="I296" i="3"/>
  <c r="I290" i="3" s="1"/>
  <c r="I338" i="3" s="1"/>
  <c r="J296" i="3"/>
  <c r="J290" i="3" s="1"/>
  <c r="J338" i="3" s="1"/>
  <c r="K296" i="3"/>
  <c r="K290" i="3" s="1"/>
  <c r="K338" i="3" s="1"/>
  <c r="L296" i="3"/>
  <c r="L290" i="3" s="1"/>
  <c r="L338" i="3" s="1"/>
  <c r="M296" i="3"/>
  <c r="M290" i="3" s="1"/>
  <c r="M338" i="3" s="1"/>
  <c r="H297" i="3"/>
  <c r="H291" i="3" s="1"/>
  <c r="H339" i="3" s="1"/>
  <c r="I297" i="3"/>
  <c r="J297" i="3"/>
  <c r="J291" i="3" s="1"/>
  <c r="J339" i="3" s="1"/>
  <c r="K297" i="3"/>
  <c r="K291" i="3" s="1"/>
  <c r="K339" i="3" s="1"/>
  <c r="L297" i="3"/>
  <c r="L291" i="3" s="1"/>
  <c r="L339" i="3" s="1"/>
  <c r="M297" i="3"/>
  <c r="H298" i="3"/>
  <c r="H292" i="3" s="1"/>
  <c r="H340" i="3" s="1"/>
  <c r="I298" i="3"/>
  <c r="I292" i="3"/>
  <c r="I340" i="3" s="1"/>
  <c r="J298" i="3"/>
  <c r="J292" i="3" s="1"/>
  <c r="J340" i="3" s="1"/>
  <c r="K298" i="3"/>
  <c r="K292" i="3" s="1"/>
  <c r="L298" i="3"/>
  <c r="L292" i="3" s="1"/>
  <c r="L340" i="3" s="1"/>
  <c r="M298" i="3"/>
  <c r="M292" i="3" s="1"/>
  <c r="M340" i="3" s="1"/>
  <c r="H299" i="3"/>
  <c r="H293" i="3"/>
  <c r="H341" i="3" s="1"/>
  <c r="I299" i="3"/>
  <c r="I293" i="3" s="1"/>
  <c r="I341" i="3" s="1"/>
  <c r="J299" i="3"/>
  <c r="J293" i="3" s="1"/>
  <c r="J341" i="3" s="1"/>
  <c r="K299" i="3"/>
  <c r="K293" i="3" s="1"/>
  <c r="K341" i="3" s="1"/>
  <c r="L299" i="3"/>
  <c r="L293" i="3"/>
  <c r="L341" i="3" s="1"/>
  <c r="M299" i="3"/>
  <c r="M293" i="3" s="1"/>
  <c r="M341" i="3" s="1"/>
  <c r="G335" i="3"/>
  <c r="G334" i="3"/>
  <c r="G333" i="3"/>
  <c r="G332" i="3"/>
  <c r="M331" i="3"/>
  <c r="M330" i="3" s="1"/>
  <c r="L331" i="3"/>
  <c r="L330" i="3" s="1"/>
  <c r="K331" i="3"/>
  <c r="K330" i="3" s="1"/>
  <c r="J331" i="3"/>
  <c r="J330" i="3" s="1"/>
  <c r="I331" i="3"/>
  <c r="I330" i="3" s="1"/>
  <c r="H331" i="3"/>
  <c r="H330" i="3" s="1"/>
  <c r="G329" i="3"/>
  <c r="G299" i="3" s="1"/>
  <c r="G293" i="3" s="1"/>
  <c r="G341" i="3" s="1"/>
  <c r="G328" i="3"/>
  <c r="G327" i="3"/>
  <c r="G326" i="3"/>
  <c r="M325" i="3"/>
  <c r="M324" i="3" s="1"/>
  <c r="L325" i="3"/>
  <c r="L324" i="3" s="1"/>
  <c r="K325" i="3"/>
  <c r="K324" i="3" s="1"/>
  <c r="J325" i="3"/>
  <c r="J324" i="3" s="1"/>
  <c r="I325" i="3"/>
  <c r="I324" i="3" s="1"/>
  <c r="H325" i="3"/>
  <c r="H324" i="3" s="1"/>
  <c r="I107" i="3"/>
  <c r="I108" i="3"/>
  <c r="L108" i="3"/>
  <c r="M108" i="3"/>
  <c r="G145" i="3"/>
  <c r="G144" i="3"/>
  <c r="G143" i="3"/>
  <c r="G142" i="3"/>
  <c r="M141" i="3"/>
  <c r="M140" i="3" s="1"/>
  <c r="L141" i="3"/>
  <c r="L140" i="3" s="1"/>
  <c r="K141" i="3"/>
  <c r="K140" i="3" s="1"/>
  <c r="J141" i="3"/>
  <c r="J140" i="3" s="1"/>
  <c r="I141" i="3"/>
  <c r="I140" i="3" s="1"/>
  <c r="H141" i="3"/>
  <c r="H140" i="3" s="1"/>
  <c r="P50" i="3"/>
  <c r="G323" i="3"/>
  <c r="G322" i="3"/>
  <c r="G321" i="3"/>
  <c r="G320" i="3"/>
  <c r="M319" i="3"/>
  <c r="M318" i="3"/>
  <c r="L319" i="3"/>
  <c r="L318" i="3"/>
  <c r="K319" i="3"/>
  <c r="K318" i="3"/>
  <c r="J319" i="3"/>
  <c r="J318" i="3"/>
  <c r="I319" i="3"/>
  <c r="H319" i="3"/>
  <c r="G139" i="3"/>
  <c r="G138" i="3"/>
  <c r="G114" i="3" s="1"/>
  <c r="G108" i="3" s="1"/>
  <c r="G137" i="3"/>
  <c r="G136" i="3"/>
  <c r="M135" i="3"/>
  <c r="M134" i="3"/>
  <c r="L135" i="3"/>
  <c r="L134" i="3"/>
  <c r="K135" i="3"/>
  <c r="K134" i="3"/>
  <c r="J135" i="3"/>
  <c r="I135" i="3"/>
  <c r="I134" i="3" s="1"/>
  <c r="H135" i="3"/>
  <c r="G133" i="3"/>
  <c r="G132" i="3"/>
  <c r="G131" i="3"/>
  <c r="G130" i="3"/>
  <c r="M129" i="3"/>
  <c r="M128" i="3"/>
  <c r="L129" i="3"/>
  <c r="L128" i="3" s="1"/>
  <c r="K129" i="3"/>
  <c r="K128" i="3" s="1"/>
  <c r="J129" i="3"/>
  <c r="J128" i="3" s="1"/>
  <c r="I129" i="3"/>
  <c r="I128" i="3" s="1"/>
  <c r="H129" i="3"/>
  <c r="H128" i="3" s="1"/>
  <c r="J216" i="3"/>
  <c r="J210" i="3" s="1"/>
  <c r="H166" i="3"/>
  <c r="H160" i="3" s="1"/>
  <c r="I166" i="3"/>
  <c r="I160" i="3" s="1"/>
  <c r="J166" i="3"/>
  <c r="J160" i="3" s="1"/>
  <c r="K166" i="3"/>
  <c r="K160" i="3" s="1"/>
  <c r="L166" i="3"/>
  <c r="L160" i="3" s="1"/>
  <c r="M166" i="3"/>
  <c r="M160" i="3" s="1"/>
  <c r="H167" i="3"/>
  <c r="H161" i="3" s="1"/>
  <c r="I167" i="3"/>
  <c r="I161" i="3" s="1"/>
  <c r="J167" i="3"/>
  <c r="J161" i="3" s="1"/>
  <c r="K167" i="3"/>
  <c r="K161" i="3" s="1"/>
  <c r="M161" i="3"/>
  <c r="H168" i="3"/>
  <c r="H162" i="3" s="1"/>
  <c r="I168" i="3"/>
  <c r="I162" i="3" s="1"/>
  <c r="J168" i="3"/>
  <c r="J162" i="3" s="1"/>
  <c r="K168" i="3"/>
  <c r="K162" i="3"/>
  <c r="L168" i="3"/>
  <c r="L162" i="3" s="1"/>
  <c r="M168" i="3"/>
  <c r="M162" i="3" s="1"/>
  <c r="H169" i="3"/>
  <c r="H163" i="3" s="1"/>
  <c r="I169" i="3"/>
  <c r="I163" i="3"/>
  <c r="J169" i="3"/>
  <c r="J163" i="3" s="1"/>
  <c r="K169" i="3"/>
  <c r="K163" i="3" s="1"/>
  <c r="L169" i="3"/>
  <c r="L163" i="3" s="1"/>
  <c r="M169" i="3"/>
  <c r="M163" i="3"/>
  <c r="H33" i="3"/>
  <c r="H27" i="3" s="1"/>
  <c r="H21" i="3" s="1"/>
  <c r="I33" i="3"/>
  <c r="I27" i="3" s="1"/>
  <c r="I21" i="3" s="1"/>
  <c r="J33" i="3"/>
  <c r="J27" i="3" s="1"/>
  <c r="J21" i="3" s="1"/>
  <c r="K33" i="3"/>
  <c r="K27" i="3"/>
  <c r="K21" i="3" s="1"/>
  <c r="L33" i="3"/>
  <c r="L27" i="3" s="1"/>
  <c r="L21" i="3" s="1"/>
  <c r="M33" i="3"/>
  <c r="M27" i="3"/>
  <c r="M21" i="3" s="1"/>
  <c r="I267" i="3"/>
  <c r="I261" i="3"/>
  <c r="J267" i="3"/>
  <c r="J261" i="3" s="1"/>
  <c r="K267" i="3"/>
  <c r="K261" i="3" s="1"/>
  <c r="L267" i="3"/>
  <c r="L261" i="3" s="1"/>
  <c r="M267" i="3"/>
  <c r="M261" i="3" s="1"/>
  <c r="H267" i="3"/>
  <c r="I266" i="3"/>
  <c r="J266" i="3"/>
  <c r="J260" i="3" s="1"/>
  <c r="K266" i="3"/>
  <c r="K260" i="3" s="1"/>
  <c r="L266" i="3"/>
  <c r="L260" i="3"/>
  <c r="M266" i="3"/>
  <c r="M260" i="3" s="1"/>
  <c r="H266" i="3"/>
  <c r="H260" i="3" s="1"/>
  <c r="H284" i="3" s="1"/>
  <c r="I265" i="3"/>
  <c r="J265" i="3"/>
  <c r="K265" i="3"/>
  <c r="K259" i="3" s="1"/>
  <c r="L265" i="3"/>
  <c r="L259" i="3" s="1"/>
  <c r="M265" i="3"/>
  <c r="H265" i="3"/>
  <c r="I264" i="3"/>
  <c r="I258" i="3" s="1"/>
  <c r="J264" i="3"/>
  <c r="J258" i="3" s="1"/>
  <c r="K264" i="3"/>
  <c r="K258" i="3" s="1"/>
  <c r="L264" i="3"/>
  <c r="L258" i="3"/>
  <c r="M264" i="3"/>
  <c r="H264" i="3"/>
  <c r="H171" i="3"/>
  <c r="H170" i="3"/>
  <c r="H164" i="3" s="1"/>
  <c r="H158" i="3" s="1"/>
  <c r="I171" i="3"/>
  <c r="I170" i="3" s="1"/>
  <c r="I164" i="3" s="1"/>
  <c r="I158" i="3" s="1"/>
  <c r="J171" i="3"/>
  <c r="J170" i="3" s="1"/>
  <c r="J164" i="3" s="1"/>
  <c r="J158" i="3" s="1"/>
  <c r="K171" i="3"/>
  <c r="K170" i="3" s="1"/>
  <c r="K164" i="3" s="1"/>
  <c r="K158" i="3" s="1"/>
  <c r="L171" i="3"/>
  <c r="L165" i="3" s="1"/>
  <c r="L159" i="3" s="1"/>
  <c r="M171" i="3"/>
  <c r="H123" i="3"/>
  <c r="H122" i="3" s="1"/>
  <c r="I123" i="3"/>
  <c r="I122" i="3" s="1"/>
  <c r="J123" i="3"/>
  <c r="K123" i="3"/>
  <c r="K122" i="3" s="1"/>
  <c r="L123" i="3"/>
  <c r="L122" i="3" s="1"/>
  <c r="M123" i="3"/>
  <c r="M122" i="3" s="1"/>
  <c r="H117" i="3"/>
  <c r="I117" i="3"/>
  <c r="I116" i="3"/>
  <c r="J117" i="3"/>
  <c r="J116" i="3"/>
  <c r="K117" i="3"/>
  <c r="L117" i="3"/>
  <c r="M117" i="3"/>
  <c r="H69" i="3"/>
  <c r="H68" i="3" s="1"/>
  <c r="I69" i="3"/>
  <c r="J69" i="3"/>
  <c r="J68" i="3" s="1"/>
  <c r="K69" i="3"/>
  <c r="K68" i="3" s="1"/>
  <c r="L69" i="3"/>
  <c r="L68" i="3" s="1"/>
  <c r="M69" i="3"/>
  <c r="M68" i="3" s="1"/>
  <c r="G71" i="3"/>
  <c r="G72" i="3"/>
  <c r="G73" i="3"/>
  <c r="G70" i="3"/>
  <c r="M63" i="3"/>
  <c r="M62" i="3" s="1"/>
  <c r="H63" i="3"/>
  <c r="H62" i="3" s="1"/>
  <c r="I63" i="3"/>
  <c r="J63" i="3"/>
  <c r="J62" i="3" s="1"/>
  <c r="K63" i="3"/>
  <c r="K62" i="3" s="1"/>
  <c r="L63" i="3"/>
  <c r="L62" i="3" s="1"/>
  <c r="G67" i="3"/>
  <c r="G65" i="3"/>
  <c r="G66" i="3"/>
  <c r="G64" i="3"/>
  <c r="H57" i="3"/>
  <c r="I57" i="3"/>
  <c r="J57" i="3"/>
  <c r="J56" i="3" s="1"/>
  <c r="K57" i="3"/>
  <c r="K56" i="3" s="1"/>
  <c r="L57" i="3"/>
  <c r="L56" i="3" s="1"/>
  <c r="M57" i="3"/>
  <c r="M56" i="3" s="1"/>
  <c r="G61" i="3"/>
  <c r="G58" i="3"/>
  <c r="G55" i="3"/>
  <c r="G60" i="3"/>
  <c r="G59" i="3"/>
  <c r="H51" i="3"/>
  <c r="I51" i="3"/>
  <c r="I50" i="3" s="1"/>
  <c r="J51" i="3"/>
  <c r="J50" i="3" s="1"/>
  <c r="K51" i="3"/>
  <c r="K50" i="3" s="1"/>
  <c r="L51" i="3"/>
  <c r="M51" i="3"/>
  <c r="M50" i="3" s="1"/>
  <c r="H30" i="3"/>
  <c r="H24" i="3" s="1"/>
  <c r="I30" i="3"/>
  <c r="I24" i="3" s="1"/>
  <c r="J30" i="3"/>
  <c r="J24" i="3" s="1"/>
  <c r="K30" i="3"/>
  <c r="K24" i="3" s="1"/>
  <c r="L30" i="3"/>
  <c r="L24" i="3" s="1"/>
  <c r="M30" i="3"/>
  <c r="M24" i="3" s="1"/>
  <c r="H29" i="3"/>
  <c r="H23" i="3" s="1"/>
  <c r="I29" i="3"/>
  <c r="I23" i="3" s="1"/>
  <c r="J29" i="3"/>
  <c r="J23" i="3" s="1"/>
  <c r="K29" i="3"/>
  <c r="K23" i="3" s="1"/>
  <c r="L29" i="3"/>
  <c r="L23" i="3" s="1"/>
  <c r="M29" i="3"/>
  <c r="M23" i="3" s="1"/>
  <c r="H28" i="3"/>
  <c r="H22" i="3" s="1"/>
  <c r="I28" i="3"/>
  <c r="I22" i="3" s="1"/>
  <c r="J28" i="3"/>
  <c r="J22" i="3" s="1"/>
  <c r="K28" i="3"/>
  <c r="K22" i="3" s="1"/>
  <c r="L28" i="3"/>
  <c r="L22" i="3" s="1"/>
  <c r="M28" i="3"/>
  <c r="M22" i="3" s="1"/>
  <c r="G35" i="3"/>
  <c r="G29" i="3" s="1"/>
  <c r="G23" i="3" s="1"/>
  <c r="G36" i="3"/>
  <c r="G30" i="3" s="1"/>
  <c r="G24" i="3" s="1"/>
  <c r="G34" i="3"/>
  <c r="G28" i="3" s="1"/>
  <c r="G22" i="3" s="1"/>
  <c r="G317" i="3"/>
  <c r="G316" i="3"/>
  <c r="G315" i="3"/>
  <c r="G314" i="3"/>
  <c r="G313" i="3" s="1"/>
  <c r="G312" i="3" s="1"/>
  <c r="M313" i="3"/>
  <c r="M312" i="3"/>
  <c r="L313" i="3"/>
  <c r="K313" i="3"/>
  <c r="K312" i="3" s="1"/>
  <c r="J313" i="3"/>
  <c r="J312" i="3" s="1"/>
  <c r="I313" i="3"/>
  <c r="I312" i="3"/>
  <c r="H313" i="3"/>
  <c r="H312" i="3" s="1"/>
  <c r="G311" i="3"/>
  <c r="G310" i="3"/>
  <c r="G309" i="3"/>
  <c r="G308" i="3"/>
  <c r="M307" i="3"/>
  <c r="L307" i="3"/>
  <c r="L306" i="3" s="1"/>
  <c r="K307" i="3"/>
  <c r="K306" i="3" s="1"/>
  <c r="J307" i="3"/>
  <c r="J306" i="3" s="1"/>
  <c r="I307" i="3"/>
  <c r="I306" i="3" s="1"/>
  <c r="H307" i="3"/>
  <c r="H306" i="3" s="1"/>
  <c r="G305" i="3"/>
  <c r="G304" i="3"/>
  <c r="G303" i="3"/>
  <c r="G302" i="3"/>
  <c r="M301" i="3"/>
  <c r="L301" i="3"/>
  <c r="L295" i="3" s="1"/>
  <c r="L289" i="3" s="1"/>
  <c r="K301" i="3"/>
  <c r="K300" i="3" s="1"/>
  <c r="J301" i="3"/>
  <c r="J300" i="3" s="1"/>
  <c r="I301" i="3"/>
  <c r="I300" i="3" s="1"/>
  <c r="H301" i="3"/>
  <c r="H300" i="3" s="1"/>
  <c r="G279" i="3"/>
  <c r="G278" i="3"/>
  <c r="G277" i="3"/>
  <c r="G276" i="3"/>
  <c r="M275" i="3"/>
  <c r="M274" i="3" s="1"/>
  <c r="L275" i="3"/>
  <c r="L274" i="3" s="1"/>
  <c r="K275" i="3"/>
  <c r="K274" i="3" s="1"/>
  <c r="J275" i="3"/>
  <c r="J274" i="3" s="1"/>
  <c r="I275" i="3"/>
  <c r="I274" i="3" s="1"/>
  <c r="H275" i="3"/>
  <c r="H274" i="3" s="1"/>
  <c r="G273" i="3"/>
  <c r="G272" i="3"/>
  <c r="G271" i="3"/>
  <c r="G270" i="3"/>
  <c r="M269" i="3"/>
  <c r="M268" i="3" s="1"/>
  <c r="L269" i="3"/>
  <c r="L268" i="3" s="1"/>
  <c r="K269" i="3"/>
  <c r="K268" i="3" s="1"/>
  <c r="J269" i="3"/>
  <c r="J268" i="3" s="1"/>
  <c r="I269" i="3"/>
  <c r="I268" i="3" s="1"/>
  <c r="H269" i="3"/>
  <c r="H268" i="3" s="1"/>
  <c r="G255" i="3"/>
  <c r="G249" i="3" s="1"/>
  <c r="G243" i="3" s="1"/>
  <c r="G254" i="3"/>
  <c r="G253" i="3"/>
  <c r="G247" i="3" s="1"/>
  <c r="G241" i="3" s="1"/>
  <c r="G252" i="3"/>
  <c r="G246" i="3" s="1"/>
  <c r="G240" i="3" s="1"/>
  <c r="M251" i="3"/>
  <c r="L251" i="3"/>
  <c r="L250" i="3"/>
  <c r="L244" i="3" s="1"/>
  <c r="L238" i="3" s="1"/>
  <c r="K251" i="3"/>
  <c r="K250" i="3" s="1"/>
  <c r="K244" i="3" s="1"/>
  <c r="K238" i="3" s="1"/>
  <c r="J251" i="3"/>
  <c r="J250" i="3"/>
  <c r="J244" i="3" s="1"/>
  <c r="J238" i="3"/>
  <c r="I251" i="3"/>
  <c r="I250" i="3"/>
  <c r="I244" i="3" s="1"/>
  <c r="I238" i="3" s="1"/>
  <c r="H251" i="3"/>
  <c r="H245" i="3"/>
  <c r="H239" i="3" s="1"/>
  <c r="M249" i="3"/>
  <c r="M243" i="3" s="1"/>
  <c r="M285" i="3" s="1"/>
  <c r="L249" i="3"/>
  <c r="L243" i="3"/>
  <c r="K249" i="3"/>
  <c r="K243" i="3" s="1"/>
  <c r="J249" i="3"/>
  <c r="J243" i="3" s="1"/>
  <c r="I249" i="3"/>
  <c r="I243" i="3" s="1"/>
  <c r="H249" i="3"/>
  <c r="H243" i="3"/>
  <c r="M248" i="3"/>
  <c r="M242" i="3" s="1"/>
  <c r="L248" i="3"/>
  <c r="L242" i="3" s="1"/>
  <c r="K248" i="3"/>
  <c r="K242" i="3" s="1"/>
  <c r="J248" i="3"/>
  <c r="J242" i="3"/>
  <c r="I248" i="3"/>
  <c r="I242" i="3" s="1"/>
  <c r="H248" i="3"/>
  <c r="H242" i="3" s="1"/>
  <c r="M247" i="3"/>
  <c r="M241" i="3" s="1"/>
  <c r="L247" i="3"/>
  <c r="L241" i="3"/>
  <c r="K247" i="3"/>
  <c r="K241" i="3" s="1"/>
  <c r="J247" i="3"/>
  <c r="J241" i="3" s="1"/>
  <c r="I247" i="3"/>
  <c r="I241" i="3" s="1"/>
  <c r="H247" i="3"/>
  <c r="H241" i="3"/>
  <c r="M246" i="3"/>
  <c r="M240" i="3" s="1"/>
  <c r="L246" i="3"/>
  <c r="L240" i="3" s="1"/>
  <c r="K246" i="3"/>
  <c r="K240" i="3"/>
  <c r="J246" i="3"/>
  <c r="J240" i="3" s="1"/>
  <c r="I246" i="3"/>
  <c r="I240" i="3" s="1"/>
  <c r="H246" i="3"/>
  <c r="H240" i="3" s="1"/>
  <c r="G237" i="3"/>
  <c r="G236" i="3"/>
  <c r="G218" i="3" s="1"/>
  <c r="G212" i="3" s="1"/>
  <c r="G235" i="3"/>
  <c r="G234" i="3"/>
  <c r="M233" i="3"/>
  <c r="M232" i="3" s="1"/>
  <c r="L233" i="3"/>
  <c r="L232" i="3" s="1"/>
  <c r="L214" i="3" s="1"/>
  <c r="L208" i="3" s="1"/>
  <c r="K233" i="3"/>
  <c r="K232" i="3" s="1"/>
  <c r="J233" i="3"/>
  <c r="J232" i="3" s="1"/>
  <c r="I233" i="3"/>
  <c r="I232" i="3" s="1"/>
  <c r="H233" i="3"/>
  <c r="H232" i="3" s="1"/>
  <c r="G231" i="3"/>
  <c r="G230" i="3"/>
  <c r="G229" i="3"/>
  <c r="G228" i="3"/>
  <c r="M227" i="3"/>
  <c r="M226" i="3" s="1"/>
  <c r="L227" i="3"/>
  <c r="L226" i="3" s="1"/>
  <c r="K227" i="3"/>
  <c r="K226" i="3" s="1"/>
  <c r="J227" i="3"/>
  <c r="J226" i="3" s="1"/>
  <c r="I227" i="3"/>
  <c r="I226" i="3" s="1"/>
  <c r="H227" i="3"/>
  <c r="H226" i="3" s="1"/>
  <c r="G225" i="3"/>
  <c r="G224" i="3"/>
  <c r="G223" i="3"/>
  <c r="G222" i="3"/>
  <c r="M221" i="3"/>
  <c r="M220" i="3" s="1"/>
  <c r="L221" i="3"/>
  <c r="K221" i="3"/>
  <c r="K220" i="3"/>
  <c r="J221" i="3"/>
  <c r="J220" i="3" s="1"/>
  <c r="I221" i="3"/>
  <c r="H221" i="3"/>
  <c r="M219" i="3"/>
  <c r="M213" i="3" s="1"/>
  <c r="L219" i="3"/>
  <c r="L213" i="3" s="1"/>
  <c r="K219" i="3"/>
  <c r="K213" i="3" s="1"/>
  <c r="J219" i="3"/>
  <c r="J213" i="3" s="1"/>
  <c r="I219" i="3"/>
  <c r="I213" i="3" s="1"/>
  <c r="H219" i="3"/>
  <c r="H213" i="3" s="1"/>
  <c r="M218" i="3"/>
  <c r="M212" i="3" s="1"/>
  <c r="L218" i="3"/>
  <c r="L212" i="3" s="1"/>
  <c r="K218" i="3"/>
  <c r="K212" i="3" s="1"/>
  <c r="J218" i="3"/>
  <c r="J212" i="3" s="1"/>
  <c r="I218" i="3"/>
  <c r="I212" i="3" s="1"/>
  <c r="H218" i="3"/>
  <c r="H212" i="3" s="1"/>
  <c r="M217" i="3"/>
  <c r="M211" i="3" s="1"/>
  <c r="L217" i="3"/>
  <c r="L211" i="3" s="1"/>
  <c r="K217" i="3"/>
  <c r="K211" i="3" s="1"/>
  <c r="J217" i="3"/>
  <c r="J211" i="3" s="1"/>
  <c r="I217" i="3"/>
  <c r="I211" i="3" s="1"/>
  <c r="H217" i="3"/>
  <c r="H211" i="3" s="1"/>
  <c r="M216" i="3"/>
  <c r="M210" i="3" s="1"/>
  <c r="L216" i="3"/>
  <c r="L210" i="3" s="1"/>
  <c r="K216" i="3"/>
  <c r="K210" i="3" s="1"/>
  <c r="I216" i="3"/>
  <c r="I210" i="3" s="1"/>
  <c r="H216" i="3"/>
  <c r="H210" i="3" s="1"/>
  <c r="H282" i="3" s="1"/>
  <c r="G201" i="3"/>
  <c r="G195" i="3" s="1"/>
  <c r="G189" i="3" s="1"/>
  <c r="G200" i="3"/>
  <c r="G194" i="3"/>
  <c r="G188" i="3" s="1"/>
  <c r="G199" i="3"/>
  <c r="G193" i="3"/>
  <c r="G187" i="3" s="1"/>
  <c r="G198" i="3"/>
  <c r="G192" i="3" s="1"/>
  <c r="G186" i="3" s="1"/>
  <c r="M197" i="3"/>
  <c r="M191" i="3" s="1"/>
  <c r="M185" i="3" s="1"/>
  <c r="L197" i="3"/>
  <c r="L196" i="3" s="1"/>
  <c r="K197" i="3"/>
  <c r="K191" i="3" s="1"/>
  <c r="K185" i="3" s="1"/>
  <c r="J197" i="3"/>
  <c r="J196" i="3" s="1"/>
  <c r="I197" i="3"/>
  <c r="I191" i="3"/>
  <c r="H197" i="3"/>
  <c r="L189" i="3"/>
  <c r="J189" i="3"/>
  <c r="I189" i="3"/>
  <c r="H189" i="3"/>
  <c r="M188" i="3"/>
  <c r="K188" i="3"/>
  <c r="J188" i="3"/>
  <c r="I188" i="3"/>
  <c r="M187" i="3"/>
  <c r="L187" i="3"/>
  <c r="K187" i="3"/>
  <c r="H186" i="3"/>
  <c r="J49" i="3"/>
  <c r="J43" i="3" s="1"/>
  <c r="J37" i="3" s="1"/>
  <c r="H82" i="3"/>
  <c r="H76" i="3"/>
  <c r="I82" i="3"/>
  <c r="I76" i="3"/>
  <c r="J82" i="3"/>
  <c r="J76" i="3" s="1"/>
  <c r="K82" i="3"/>
  <c r="K76" i="3" s="1"/>
  <c r="L82" i="3"/>
  <c r="L76" i="3" s="1"/>
  <c r="M82" i="3"/>
  <c r="M76" i="3" s="1"/>
  <c r="M46" i="3"/>
  <c r="M40" i="3"/>
  <c r="H83" i="3"/>
  <c r="H77" i="3"/>
  <c r="I83" i="3"/>
  <c r="I77" i="3"/>
  <c r="J83" i="3"/>
  <c r="J77" i="3"/>
  <c r="K83" i="3"/>
  <c r="K77" i="3" s="1"/>
  <c r="L83" i="3"/>
  <c r="L77" i="3" s="1"/>
  <c r="M83" i="3"/>
  <c r="M77" i="3" s="1"/>
  <c r="M47" i="3"/>
  <c r="M41" i="3" s="1"/>
  <c r="H84" i="3"/>
  <c r="H78" i="3" s="1"/>
  <c r="I84" i="3"/>
  <c r="I78" i="3" s="1"/>
  <c r="J84" i="3"/>
  <c r="J78" i="3" s="1"/>
  <c r="K84" i="3"/>
  <c r="K78" i="3" s="1"/>
  <c r="L84" i="3"/>
  <c r="L78" i="3" s="1"/>
  <c r="M84" i="3"/>
  <c r="M78" i="3" s="1"/>
  <c r="H85" i="3"/>
  <c r="H79" i="3" s="1"/>
  <c r="H49" i="3"/>
  <c r="H43" i="3" s="1"/>
  <c r="H37" i="3" s="1"/>
  <c r="I85" i="3"/>
  <c r="I79" i="3" s="1"/>
  <c r="I49" i="3"/>
  <c r="I43" i="3" s="1"/>
  <c r="I37" i="3" s="1"/>
  <c r="J85" i="3"/>
  <c r="J79" i="3" s="1"/>
  <c r="K85" i="3"/>
  <c r="K79" i="3" s="1"/>
  <c r="K49" i="3"/>
  <c r="K43" i="3"/>
  <c r="K37" i="3" s="1"/>
  <c r="L85" i="3"/>
  <c r="L79" i="3" s="1"/>
  <c r="L49" i="3"/>
  <c r="L43" i="3" s="1"/>
  <c r="L37" i="3" s="1"/>
  <c r="M85" i="3"/>
  <c r="M79" i="3" s="1"/>
  <c r="M49" i="3"/>
  <c r="M43" i="3" s="1"/>
  <c r="M37" i="3" s="1"/>
  <c r="H93" i="3"/>
  <c r="H92" i="3" s="1"/>
  <c r="G94" i="3"/>
  <c r="G103" i="3"/>
  <c r="G102" i="3"/>
  <c r="G101" i="3"/>
  <c r="G100" i="3"/>
  <c r="M99" i="3"/>
  <c r="L99" i="3"/>
  <c r="L98" i="3" s="1"/>
  <c r="K99" i="3"/>
  <c r="K98" i="3" s="1"/>
  <c r="J99" i="3"/>
  <c r="J98" i="3"/>
  <c r="I99" i="3"/>
  <c r="H99" i="3"/>
  <c r="H98" i="3" s="1"/>
  <c r="G97" i="3"/>
  <c r="G85" i="3" s="1"/>
  <c r="G79" i="3" s="1"/>
  <c r="G96" i="3"/>
  <c r="G95" i="3"/>
  <c r="M93" i="3"/>
  <c r="M92" i="3" s="1"/>
  <c r="L93" i="3"/>
  <c r="L92" i="3" s="1"/>
  <c r="K93" i="3"/>
  <c r="K92" i="3" s="1"/>
  <c r="J93" i="3"/>
  <c r="J92" i="3" s="1"/>
  <c r="I93" i="3"/>
  <c r="I92" i="3"/>
  <c r="G91" i="3"/>
  <c r="G90" i="3"/>
  <c r="G84" i="3" s="1"/>
  <c r="G78" i="3" s="1"/>
  <c r="G89" i="3"/>
  <c r="G88" i="3"/>
  <c r="M87" i="3"/>
  <c r="M86" i="3"/>
  <c r="L87" i="3"/>
  <c r="L86" i="3"/>
  <c r="K87" i="3"/>
  <c r="K86" i="3" s="1"/>
  <c r="J87" i="3"/>
  <c r="J86" i="3" s="1"/>
  <c r="I87" i="3"/>
  <c r="H87" i="3"/>
  <c r="H81" i="3" s="1"/>
  <c r="H75" i="3" s="1"/>
  <c r="G118" i="3"/>
  <c r="G119" i="3"/>
  <c r="G120" i="3"/>
  <c r="G121" i="3"/>
  <c r="P173" i="3"/>
  <c r="P170" i="3"/>
  <c r="P98" i="3"/>
  <c r="P92" i="3"/>
  <c r="P68" i="3"/>
  <c r="P62" i="3"/>
  <c r="P32" i="3"/>
  <c r="G124" i="3"/>
  <c r="G125" i="3"/>
  <c r="G113" i="3" s="1"/>
  <c r="G107" i="3" s="1"/>
  <c r="G126" i="3"/>
  <c r="G127" i="3"/>
  <c r="G172" i="3"/>
  <c r="G173" i="3"/>
  <c r="G167" i="3" s="1"/>
  <c r="G161" i="3" s="1"/>
  <c r="G174" i="3"/>
  <c r="G168" i="3"/>
  <c r="G162" i="3" s="1"/>
  <c r="G175" i="3"/>
  <c r="G169" i="3" s="1"/>
  <c r="G163" i="3" s="1"/>
  <c r="L47" i="3"/>
  <c r="L41" i="3" s="1"/>
  <c r="L48" i="3"/>
  <c r="L42" i="3" s="1"/>
  <c r="M48" i="3"/>
  <c r="M42" i="3" s="1"/>
  <c r="K47" i="3"/>
  <c r="K41" i="3" s="1"/>
  <c r="L46" i="3"/>
  <c r="L40" i="3"/>
  <c r="K48" i="3"/>
  <c r="K42" i="3"/>
  <c r="J47" i="3"/>
  <c r="J41" i="3" s="1"/>
  <c r="J48" i="3"/>
  <c r="J42" i="3" s="1"/>
  <c r="K46" i="3"/>
  <c r="K40" i="3" s="1"/>
  <c r="J46" i="3"/>
  <c r="J40" i="3" s="1"/>
  <c r="I47" i="3"/>
  <c r="I41" i="3" s="1"/>
  <c r="I48" i="3"/>
  <c r="I42" i="3" s="1"/>
  <c r="G54" i="3"/>
  <c r="G48" i="3" s="1"/>
  <c r="G42" i="3" s="1"/>
  <c r="H48" i="3"/>
  <c r="H42" i="3"/>
  <c r="I46" i="3"/>
  <c r="I40" i="3"/>
  <c r="G53" i="3"/>
  <c r="H47" i="3"/>
  <c r="H41" i="3" s="1"/>
  <c r="H46" i="3"/>
  <c r="H40" i="3"/>
  <c r="G52" i="3"/>
  <c r="G46" i="3" s="1"/>
  <c r="G40" i="3" s="1"/>
  <c r="J259" i="3"/>
  <c r="K340" i="3"/>
  <c r="M291" i="3"/>
  <c r="M339" i="3" s="1"/>
  <c r="I291" i="3"/>
  <c r="I339" i="3"/>
  <c r="I260" i="3"/>
  <c r="I62" i="3"/>
  <c r="I165" i="3"/>
  <c r="I159" i="3"/>
  <c r="G325" i="3"/>
  <c r="G324" i="3" s="1"/>
  <c r="H259" i="3"/>
  <c r="K116" i="3"/>
  <c r="I245" i="3"/>
  <c r="I239" i="3" s="1"/>
  <c r="H258" i="3"/>
  <c r="H318" i="3"/>
  <c r="L170" i="3"/>
  <c r="L164" i="3" s="1"/>
  <c r="L158" i="3" s="1"/>
  <c r="G264" i="3"/>
  <c r="M116" i="3"/>
  <c r="L263" i="3"/>
  <c r="L262" i="3"/>
  <c r="L256" i="3" s="1"/>
  <c r="G301" i="3"/>
  <c r="I215" i="3"/>
  <c r="I209" i="3"/>
  <c r="J165" i="3"/>
  <c r="J159" i="3" s="1"/>
  <c r="I220" i="3"/>
  <c r="H250" i="3"/>
  <c r="H244" i="3" s="1"/>
  <c r="H238" i="3" s="1"/>
  <c r="L245" i="3"/>
  <c r="L239" i="3" s="1"/>
  <c r="H295" i="3"/>
  <c r="H289" i="3" s="1"/>
  <c r="I263" i="3"/>
  <c r="I262" i="3" s="1"/>
  <c r="I256" i="3" s="1"/>
  <c r="G297" i="3"/>
  <c r="G291" i="3" s="1"/>
  <c r="G339" i="3" s="1"/>
  <c r="G63" i="3"/>
  <c r="G62" i="3" s="1"/>
  <c r="I56" i="3"/>
  <c r="K45" i="3"/>
  <c r="K39" i="3" s="1"/>
  <c r="K165" i="3"/>
  <c r="K159" i="3" s="1"/>
  <c r="K263" i="3"/>
  <c r="K262" i="3" s="1"/>
  <c r="K256" i="3" s="1"/>
  <c r="M306" i="3"/>
  <c r="J263" i="3"/>
  <c r="J262" i="3" s="1"/>
  <c r="J256" i="3" s="1"/>
  <c r="G307" i="3"/>
  <c r="G306" i="3" s="1"/>
  <c r="G57" i="3"/>
  <c r="G56" i="3" s="1"/>
  <c r="L116" i="3"/>
  <c r="M196" i="3"/>
  <c r="J257" i="3"/>
  <c r="J45" i="3"/>
  <c r="J39" i="3" s="1"/>
  <c r="J215" i="3"/>
  <c r="J209" i="3" s="1"/>
  <c r="H56" i="3"/>
  <c r="I68" i="3"/>
  <c r="I45" i="3"/>
  <c r="I39" i="3" s="1"/>
  <c r="H116" i="3"/>
  <c r="J122" i="3"/>
  <c r="M258" i="3"/>
  <c r="G248" i="3"/>
  <c r="G242" i="3" s="1"/>
  <c r="I185" i="3"/>
  <c r="I196" i="3"/>
  <c r="I190" i="3" s="1"/>
  <c r="I184" i="3" s="1"/>
  <c r="L220" i="3"/>
  <c r="J295" i="3"/>
  <c r="J289" i="3" s="1"/>
  <c r="J245" i="3"/>
  <c r="J239" i="3" s="1"/>
  <c r="G129" i="3"/>
  <c r="G128" i="3" s="1"/>
  <c r="M98" i="3"/>
  <c r="H86" i="3"/>
  <c r="H80" i="3" s="1"/>
  <c r="H74" i="3" s="1"/>
  <c r="H196" i="3"/>
  <c r="H190" i="3" s="1"/>
  <c r="H184" i="3" s="1"/>
  <c r="H191" i="3"/>
  <c r="H185" i="3"/>
  <c r="M165" i="3"/>
  <c r="M159" i="3" s="1"/>
  <c r="M170" i="3"/>
  <c r="M164" i="3" s="1"/>
  <c r="M158" i="3" s="1"/>
  <c r="I318" i="3"/>
  <c r="I294" i="3" s="1"/>
  <c r="I288" i="3" s="1"/>
  <c r="I295" i="3"/>
  <c r="I289" i="3" s="1"/>
  <c r="L111" i="3"/>
  <c r="L105" i="3" s="1"/>
  <c r="G153" i="3"/>
  <c r="G152" i="3" s="1"/>
  <c r="I86" i="3"/>
  <c r="G115" i="3"/>
  <c r="G109" i="3" s="1"/>
  <c r="G203" i="3"/>
  <c r="G202" i="3" s="1"/>
  <c r="M81" i="3"/>
  <c r="M75" i="3" s="1"/>
  <c r="K32" i="3"/>
  <c r="K26" i="3" s="1"/>
  <c r="K20" i="3" s="1"/>
  <c r="K31" i="3"/>
  <c r="K25" i="3" s="1"/>
  <c r="K181" i="3" s="1"/>
  <c r="J284" i="3"/>
  <c r="M263" i="3"/>
  <c r="M262" i="3" s="1"/>
  <c r="M256" i="3" s="1"/>
  <c r="I257" i="3"/>
  <c r="K196" i="3"/>
  <c r="K190" i="3" s="1"/>
  <c r="K184" i="3" s="1"/>
  <c r="G166" i="3"/>
  <c r="G160" i="3" s="1"/>
  <c r="G83" i="3"/>
  <c r="G77" i="3" s="1"/>
  <c r="G219" i="3"/>
  <c r="G213" i="3" s="1"/>
  <c r="G69" i="3"/>
  <c r="G68" i="3" s="1"/>
  <c r="G267" i="3"/>
  <c r="G261" i="3" s="1"/>
  <c r="G217" i="3"/>
  <c r="G211" i="3" s="1"/>
  <c r="G283" i="3" s="1"/>
  <c r="H165" i="3"/>
  <c r="H159" i="3"/>
  <c r="G319" i="3"/>
  <c r="G318" i="3" s="1"/>
  <c r="H45" i="3"/>
  <c r="H39" i="3" s="1"/>
  <c r="H50" i="3"/>
  <c r="H44" i="3" s="1"/>
  <c r="H38" i="3" s="1"/>
  <c r="H111" i="3"/>
  <c r="H105" i="3" s="1"/>
  <c r="H134" i="3"/>
  <c r="M250" i="3"/>
  <c r="M244" i="3" s="1"/>
  <c r="M238" i="3" s="1"/>
  <c r="M245" i="3"/>
  <c r="M239" i="3" s="1"/>
  <c r="M300" i="3"/>
  <c r="M294" i="3" s="1"/>
  <c r="M288" i="3" s="1"/>
  <c r="J134" i="3"/>
  <c r="L257" i="3"/>
  <c r="G93" i="3"/>
  <c r="G92" i="3" s="1"/>
  <c r="M45" i="3"/>
  <c r="M39" i="3" s="1"/>
  <c r="G221" i="3"/>
  <c r="G220" i="3" s="1"/>
  <c r="L312" i="3"/>
  <c r="M111" i="3"/>
  <c r="M105" i="3" s="1"/>
  <c r="I111" i="3"/>
  <c r="I105" i="3" s="1"/>
  <c r="M259" i="3"/>
  <c r="H261" i="3"/>
  <c r="G258" i="3"/>
  <c r="L45" i="3"/>
  <c r="L39" i="3" s="1"/>
  <c r="L50" i="3"/>
  <c r="L44" i="3" s="1"/>
  <c r="L38" i="3" s="1"/>
  <c r="L202" i="3"/>
  <c r="G49" i="3"/>
  <c r="G43" i="3" s="1"/>
  <c r="K215" i="3"/>
  <c r="K209" i="3" s="1"/>
  <c r="G331" i="3"/>
  <c r="G330" i="3" s="1"/>
  <c r="H220" i="3"/>
  <c r="G265" i="3"/>
  <c r="G259" i="3" s="1"/>
  <c r="I259" i="3"/>
  <c r="J283" i="3"/>
  <c r="G112" i="3" l="1"/>
  <c r="G106" i="3" s="1"/>
  <c r="M295" i="3"/>
  <c r="M289" i="3" s="1"/>
  <c r="H110" i="3"/>
  <c r="H104" i="3" s="1"/>
  <c r="H263" i="3"/>
  <c r="H257" i="3" s="1"/>
  <c r="K284" i="3"/>
  <c r="K294" i="3"/>
  <c r="K288" i="3" s="1"/>
  <c r="L284" i="3"/>
  <c r="I110" i="3"/>
  <c r="I104" i="3" s="1"/>
  <c r="G123" i="3"/>
  <c r="G122" i="3" s="1"/>
  <c r="K295" i="3"/>
  <c r="K289" i="3" s="1"/>
  <c r="G33" i="3"/>
  <c r="G27" i="3" s="1"/>
  <c r="G21" i="3" s="1"/>
  <c r="L285" i="3"/>
  <c r="H215" i="3"/>
  <c r="H209" i="3" s="1"/>
  <c r="H214" i="3"/>
  <c r="H208" i="3" s="1"/>
  <c r="H285" i="3"/>
  <c r="G266" i="3"/>
  <c r="G260" i="3" s="1"/>
  <c r="G296" i="3"/>
  <c r="G290" i="3" s="1"/>
  <c r="G338" i="3" s="1"/>
  <c r="G117" i="3"/>
  <c r="G116" i="3" s="1"/>
  <c r="K257" i="3"/>
  <c r="I281" i="3"/>
  <c r="I283" i="3"/>
  <c r="I178" i="3"/>
  <c r="I180" i="3"/>
  <c r="I346" i="3" s="1"/>
  <c r="I81" i="3"/>
  <c r="I75" i="3" s="1"/>
  <c r="I284" i="3"/>
  <c r="I282" i="3"/>
  <c r="I214" i="3"/>
  <c r="I208" i="3" s="1"/>
  <c r="I280" i="3" s="1"/>
  <c r="K285" i="3"/>
  <c r="K347" i="3" s="1"/>
  <c r="G269" i="3"/>
  <c r="G268" i="3" s="1"/>
  <c r="G275" i="3"/>
  <c r="G274" i="3" s="1"/>
  <c r="G298" i="3"/>
  <c r="G292" i="3" s="1"/>
  <c r="G340" i="3" s="1"/>
  <c r="H178" i="3"/>
  <c r="L180" i="3"/>
  <c r="L346" i="3" s="1"/>
  <c r="H180" i="3"/>
  <c r="H346" i="3" s="1"/>
  <c r="M110" i="3"/>
  <c r="M104" i="3" s="1"/>
  <c r="J285" i="3"/>
  <c r="L80" i="3"/>
  <c r="L74" i="3" s="1"/>
  <c r="G216" i="3"/>
  <c r="G210" i="3" s="1"/>
  <c r="M283" i="3"/>
  <c r="I285" i="3"/>
  <c r="M179" i="3"/>
  <c r="I179" i="3"/>
  <c r="K180" i="3"/>
  <c r="K346" i="3" s="1"/>
  <c r="M44" i="3"/>
  <c r="M38" i="3" s="1"/>
  <c r="I44" i="3"/>
  <c r="I38" i="3" s="1"/>
  <c r="L110" i="3"/>
  <c r="L104" i="3" s="1"/>
  <c r="I337" i="3"/>
  <c r="I336" i="3" s="1"/>
  <c r="G47" i="3"/>
  <c r="G41" i="3" s="1"/>
  <c r="L283" i="3"/>
  <c r="J214" i="3"/>
  <c r="J208" i="3" s="1"/>
  <c r="K214" i="3"/>
  <c r="K208" i="3" s="1"/>
  <c r="K283" i="3"/>
  <c r="M284" i="3"/>
  <c r="M346" i="3" s="1"/>
  <c r="H294" i="3"/>
  <c r="H288" i="3" s="1"/>
  <c r="G99" i="3"/>
  <c r="G98" i="3" s="1"/>
  <c r="K44" i="3"/>
  <c r="K38" i="3" s="1"/>
  <c r="G233" i="3"/>
  <c r="G232" i="3" s="1"/>
  <c r="L32" i="3"/>
  <c r="L26" i="3" s="1"/>
  <c r="L20" i="3" s="1"/>
  <c r="L31" i="3"/>
  <c r="L25" i="3" s="1"/>
  <c r="L181" i="3" s="1"/>
  <c r="L347" i="3" s="1"/>
  <c r="G284" i="3"/>
  <c r="H179" i="3"/>
  <c r="H345" i="3" s="1"/>
  <c r="H337" i="3"/>
  <c r="H336" i="3" s="1"/>
  <c r="M345" i="3"/>
  <c r="I345" i="3"/>
  <c r="I177" i="3"/>
  <c r="I32" i="3"/>
  <c r="I26" i="3" s="1"/>
  <c r="I20" i="3" s="1"/>
  <c r="I31" i="3"/>
  <c r="I25" i="3" s="1"/>
  <c r="I181" i="3" s="1"/>
  <c r="I347" i="3" s="1"/>
  <c r="H31" i="3"/>
  <c r="H25" i="3" s="1"/>
  <c r="H181" i="3" s="1"/>
  <c r="H32" i="3"/>
  <c r="H26" i="3" s="1"/>
  <c r="H20" i="3" s="1"/>
  <c r="H176" i="3" s="1"/>
  <c r="G37" i="3"/>
  <c r="G31" i="3" s="1"/>
  <c r="G25" i="3" s="1"/>
  <c r="G181" i="3" s="1"/>
  <c r="J32" i="3"/>
  <c r="J26" i="3" s="1"/>
  <c r="J20" i="3" s="1"/>
  <c r="J31" i="3"/>
  <c r="J25" i="3" s="1"/>
  <c r="J181" i="3" s="1"/>
  <c r="J347" i="3" s="1"/>
  <c r="G285" i="3"/>
  <c r="H344" i="3"/>
  <c r="M32" i="3"/>
  <c r="M26" i="3" s="1"/>
  <c r="M20" i="3" s="1"/>
  <c r="M31" i="3"/>
  <c r="M25" i="3" s="1"/>
  <c r="M181" i="3" s="1"/>
  <c r="M347" i="3" s="1"/>
  <c r="I344" i="3"/>
  <c r="H177" i="3"/>
  <c r="G180" i="3"/>
  <c r="G337" i="3"/>
  <c r="G336" i="3" s="1"/>
  <c r="L179" i="3"/>
  <c r="L345" i="3" s="1"/>
  <c r="M178" i="3"/>
  <c r="J44" i="3"/>
  <c r="J38" i="3" s="1"/>
  <c r="L337" i="3"/>
  <c r="L336" i="3" s="1"/>
  <c r="J81" i="3"/>
  <c r="J75" i="3" s="1"/>
  <c r="G51" i="3"/>
  <c r="G50" i="3" s="1"/>
  <c r="G44" i="3" s="1"/>
  <c r="G38" i="3" s="1"/>
  <c r="J191" i="3"/>
  <c r="J185" i="3" s="1"/>
  <c r="J281" i="3" s="1"/>
  <c r="L215" i="3"/>
  <c r="L209" i="3" s="1"/>
  <c r="L300" i="3"/>
  <c r="L294" i="3" s="1"/>
  <c r="L288" i="3" s="1"/>
  <c r="I98" i="3"/>
  <c r="I80" i="3" s="1"/>
  <c r="I74" i="3" s="1"/>
  <c r="G197" i="3"/>
  <c r="G191" i="3" s="1"/>
  <c r="G185" i="3" s="1"/>
  <c r="K179" i="3"/>
  <c r="K345" i="3" s="1"/>
  <c r="M337" i="3"/>
  <c r="M336" i="3" s="1"/>
  <c r="J80" i="3"/>
  <c r="J74" i="3" s="1"/>
  <c r="J294" i="3"/>
  <c r="J288" i="3" s="1"/>
  <c r="J337" i="3"/>
  <c r="J336" i="3" s="1"/>
  <c r="J282" i="3"/>
  <c r="G147" i="3"/>
  <c r="G146" i="3" s="1"/>
  <c r="J180" i="3"/>
  <c r="J346" i="3" s="1"/>
  <c r="L178" i="3"/>
  <c r="L190" i="3"/>
  <c r="L184" i="3" s="1"/>
  <c r="G227" i="3"/>
  <c r="K337" i="3"/>
  <c r="K336" i="3" s="1"/>
  <c r="G295" i="3"/>
  <c r="G289" i="3" s="1"/>
  <c r="G300" i="3"/>
  <c r="G294" i="3" s="1"/>
  <c r="G288" i="3" s="1"/>
  <c r="M257" i="3"/>
  <c r="L282" i="3"/>
  <c r="L280" i="3"/>
  <c r="K280" i="3"/>
  <c r="K245" i="3"/>
  <c r="K239" i="3" s="1"/>
  <c r="K282" i="3"/>
  <c r="G251" i="3"/>
  <c r="G226" i="3"/>
  <c r="G214" i="3" s="1"/>
  <c r="G208" i="3" s="1"/>
  <c r="M215" i="3"/>
  <c r="M209" i="3" s="1"/>
  <c r="M214" i="3"/>
  <c r="M208" i="3" s="1"/>
  <c r="G282" i="3"/>
  <c r="M281" i="3"/>
  <c r="M282" i="3"/>
  <c r="M344" i="3" s="1"/>
  <c r="M190" i="3"/>
  <c r="M184" i="3" s="1"/>
  <c r="M280" i="3" s="1"/>
  <c r="J190" i="3"/>
  <c r="J184" i="3" s="1"/>
  <c r="J280" i="3" s="1"/>
  <c r="L191" i="3"/>
  <c r="L185" i="3" s="1"/>
  <c r="L281" i="3" s="1"/>
  <c r="M177" i="3"/>
  <c r="L176" i="3"/>
  <c r="G171" i="3"/>
  <c r="K111" i="3"/>
  <c r="K105" i="3" s="1"/>
  <c r="K110" i="3"/>
  <c r="K104" i="3" s="1"/>
  <c r="J111" i="3"/>
  <c r="J105" i="3" s="1"/>
  <c r="J177" i="3" s="1"/>
  <c r="G141" i="3"/>
  <c r="G140" i="3" s="1"/>
  <c r="J110" i="3"/>
  <c r="J104" i="3" s="1"/>
  <c r="G135" i="3"/>
  <c r="G134" i="3" s="1"/>
  <c r="G179" i="3"/>
  <c r="G345" i="3" s="1"/>
  <c r="J179" i="3"/>
  <c r="J345" i="3" s="1"/>
  <c r="M80" i="3"/>
  <c r="M74" i="3" s="1"/>
  <c r="G82" i="3"/>
  <c r="G76" i="3" s="1"/>
  <c r="G178" i="3" s="1"/>
  <c r="L81" i="3"/>
  <c r="L75" i="3" s="1"/>
  <c r="L177" i="3" s="1"/>
  <c r="K80" i="3"/>
  <c r="K74" i="3" s="1"/>
  <c r="G87" i="3"/>
  <c r="K178" i="3"/>
  <c r="K81" i="3"/>
  <c r="K75" i="3" s="1"/>
  <c r="J178" i="3"/>
  <c r="J344" i="3" s="1"/>
  <c r="G45" i="3"/>
  <c r="G39" i="3" s="1"/>
  <c r="L344" i="3" l="1"/>
  <c r="J343" i="3"/>
  <c r="H262" i="3"/>
  <c r="H256" i="3" s="1"/>
  <c r="H280" i="3" s="1"/>
  <c r="G346" i="3"/>
  <c r="I343" i="3"/>
  <c r="H347" i="3"/>
  <c r="H281" i="3"/>
  <c r="H343" i="3" s="1"/>
  <c r="L343" i="3"/>
  <c r="M176" i="3"/>
  <c r="J176" i="3"/>
  <c r="J342" i="3" s="1"/>
  <c r="K281" i="3"/>
  <c r="G32" i="3"/>
  <c r="G26" i="3" s="1"/>
  <c r="G20" i="3" s="1"/>
  <c r="G263" i="3"/>
  <c r="G196" i="3"/>
  <c r="G190" i="3" s="1"/>
  <c r="G184" i="3" s="1"/>
  <c r="G215" i="3"/>
  <c r="G209" i="3" s="1"/>
  <c r="H342" i="3"/>
  <c r="G347" i="3"/>
  <c r="I176" i="3"/>
  <c r="I342" i="3" s="1"/>
  <c r="L342" i="3"/>
  <c r="K344" i="3"/>
  <c r="G245" i="3"/>
  <c r="G239" i="3" s="1"/>
  <c r="G250" i="3"/>
  <c r="G244" i="3" s="1"/>
  <c r="G238" i="3" s="1"/>
  <c r="G344" i="3"/>
  <c r="M343" i="3"/>
  <c r="M342" i="3"/>
  <c r="G165" i="3"/>
  <c r="G159" i="3" s="1"/>
  <c r="G170" i="3"/>
  <c r="G164" i="3" s="1"/>
  <c r="G158" i="3" s="1"/>
  <c r="K177" i="3"/>
  <c r="K343" i="3" s="1"/>
  <c r="K176" i="3"/>
  <c r="K342" i="3" s="1"/>
  <c r="G110" i="3"/>
  <c r="G104" i="3" s="1"/>
  <c r="G111" i="3"/>
  <c r="G105" i="3" s="1"/>
  <c r="G86" i="3"/>
  <c r="G80" i="3" s="1"/>
  <c r="G74" i="3" s="1"/>
  <c r="G81" i="3"/>
  <c r="G75" i="3" s="1"/>
  <c r="G262" i="3" l="1"/>
  <c r="G256" i="3" s="1"/>
  <c r="G280" i="3" s="1"/>
  <c r="G257" i="3"/>
  <c r="G281" i="3"/>
  <c r="G176" i="3"/>
  <c r="G177" i="3"/>
  <c r="G342" i="3" l="1"/>
  <c r="G343" i="3"/>
</calcChain>
</file>

<file path=xl/sharedStrings.xml><?xml version="1.0" encoding="utf-8"?>
<sst xmlns="http://schemas.openxmlformats.org/spreadsheetml/2006/main" count="832" uniqueCount="167">
  <si>
    <t>Мероприятие 1: Руководство и управление в сфере установленных функций органов местного самоуправления</t>
  </si>
  <si>
    <t>3</t>
  </si>
  <si>
    <t>3.1</t>
  </si>
  <si>
    <t>3.1.1</t>
  </si>
  <si>
    <t>3.1.2</t>
  </si>
  <si>
    <t>МЕРОПРИЯТИЯ</t>
  </si>
  <si>
    <t>Наименование</t>
  </si>
  <si>
    <t>Срок реализации мероприятия муниципальной программы</t>
  </si>
  <si>
    <t>Объем финансирования мероприятия муниципальной программы (рублей)</t>
  </si>
  <si>
    <t>Единица измерения</t>
  </si>
  <si>
    <t>Значение</t>
  </si>
  <si>
    <t>Источник финансирования</t>
  </si>
  <si>
    <t>Всего</t>
  </si>
  <si>
    <t>в том числе по годам реализации муниципальной программы</t>
  </si>
  <si>
    <t>Х</t>
  </si>
  <si>
    <t xml:space="preserve"> № п\п</t>
  </si>
  <si>
    <t>с (год)</t>
  </si>
  <si>
    <t xml:space="preserve"> по (год)</t>
  </si>
  <si>
    <t>1.1</t>
  </si>
  <si>
    <t>1.1.1</t>
  </si>
  <si>
    <t>2</t>
  </si>
  <si>
    <t>2.1</t>
  </si>
  <si>
    <t>2.1.1</t>
  </si>
  <si>
    <t>2.1.2</t>
  </si>
  <si>
    <t>Единиц</t>
  </si>
  <si>
    <t>2.1.3</t>
  </si>
  <si>
    <t>Процент</t>
  </si>
  <si>
    <t xml:space="preserve">Целевые индикаторы реализации мероприятия (группы мероприятий) муниципальной программы </t>
  </si>
  <si>
    <t xml:space="preserve">                                                                                              к муниципальной программе Кормиловского муниципального района</t>
  </si>
  <si>
    <t xml:space="preserve"> Наименование показателя</t>
  </si>
  <si>
    <t>Соисполнитель, исполнитель основного мероприятия, исполнитель ведомственной целевой программы, исполнитель мероприятия</t>
  </si>
  <si>
    <t>Всего из них расходы за счет:</t>
  </si>
  <si>
    <t>1.Районного бюджета, в том числе:</t>
  </si>
  <si>
    <t xml:space="preserve">1.1 налоговых и неналоговых доходов, поступлений  нецелевого характера </t>
  </si>
  <si>
    <t>1.3. переходящего остатка бюджетных средств</t>
  </si>
  <si>
    <t xml:space="preserve">2. Иных источников финансирования, преду-смотренных законодательством </t>
  </si>
  <si>
    <t>1.2. поступлений целевого характера</t>
  </si>
  <si>
    <t xml:space="preserve">Основное мероприятие 1:  Поддержка сельскохозяйственной деятельности  малых форм хозяйствования и создание условий для их развития </t>
  </si>
  <si>
    <t>Мероприятие 1: Предоставление субсидий гражданам, ведущим личное подсобное хозяйство, на возмещение части затрат по производству молока</t>
  </si>
  <si>
    <t>2.1.4</t>
  </si>
  <si>
    <t>Тыс. тонн</t>
  </si>
  <si>
    <t>Тыс. голов</t>
  </si>
  <si>
    <t>Количество молока, сданного гражданами, ведущими личное подсобное хозяйство,  на промышленную переработку</t>
  </si>
  <si>
    <t>Основное мероприятие 1: Развитие подотрасли растениеводства, переработки и реализации продукции растениеводства</t>
  </si>
  <si>
    <t>3.1.3</t>
  </si>
  <si>
    <t>4</t>
  </si>
  <si>
    <t>4.1</t>
  </si>
  <si>
    <t>Основное мероприятие 1:  Создание условий для функционирования сельского хозяйства</t>
  </si>
  <si>
    <t>4.1.1</t>
  </si>
  <si>
    <t>4.1.2</t>
  </si>
  <si>
    <t>Мероприятие 2: Стимулирование развития сельского хозяйства в районе</t>
  </si>
  <si>
    <t>5</t>
  </si>
  <si>
    <t>Основное мероприятие 1:  Охрана окружающей среды Кормиловского муниципального района</t>
  </si>
  <si>
    <t xml:space="preserve">Степень исполнения расходных обязательств Управления сельского хозяйства Администрации Кормиловского муниципального района </t>
  </si>
  <si>
    <t>Проведение смотров, конкурсов, соревнований по направлениям сельскохозяйственного производства</t>
  </si>
  <si>
    <t>Количество руководителей, специалистов и рабочих массовых профессий АПК прошедших повышение квалификации</t>
  </si>
  <si>
    <t>Человек</t>
  </si>
  <si>
    <t>5.1</t>
  </si>
  <si>
    <t>5.1.1</t>
  </si>
  <si>
    <t>Удельный вес населенных пунктов, в которых организована деятельность по сбору (в том числе раздельному сбору) и транспортированию твердых коммунальных отходов в общем количестве населенных пунктов, расположенных на территории Кормиловского муниципального района</t>
  </si>
  <si>
    <t>Основное мероприятие 1:  Обеспечение эпизоотического и ветеринарно - санитарного благополучия</t>
  </si>
  <si>
    <t>Количество особь - дней содержания безнадзорных животных за отчетный период</t>
  </si>
  <si>
    <t>-</t>
  </si>
  <si>
    <t>Количество сусбидируемых кредитов</t>
  </si>
  <si>
    <t>Начальник Управления сельского хозяйства Администрации Кормиловского муниципального района</t>
  </si>
  <si>
    <t>Мероприятие 1: Оказание несвязанной поддрежки сельскохозяйственным товаропроизводитеям в области растениеводства (оказание сельскохозяйственным товаропроизводителям несвязанной поддержки в области растениводства, а также в области развития производства семенного картофеля и овощей открытого грунта)</t>
  </si>
  <si>
    <t xml:space="preserve">Производство продукции зерновых и  зернобобовых культур </t>
  </si>
  <si>
    <t>Количество приобретенного гражданами, ведущими личное подсобное хозяйство, поголовья сельскохозяйственных животных для ведения подотраслей животноводства, альтернативных свиноводству</t>
  </si>
  <si>
    <t>Мероприятие 1: Участие в организации деятельности по сбору (в том числе раздельному сбору) и транспортированию твердых коммунальных отходов</t>
  </si>
  <si>
    <t>Количество отловленных безнадзорных животных за отчетный период</t>
  </si>
  <si>
    <t>Прирост коров у граждан, ведущих личное подсобное хозяйство, получивших субсидию на возмещение части затрат на увеличение поголовья коров</t>
  </si>
  <si>
    <t xml:space="preserve">Задача 1 подпрограммы 1 муниципальной программы: Увеличение объёмов производства, переработки и реализации продукции растениеводства </t>
  </si>
  <si>
    <t>Задача 3 подпрограммы 1 муниципальной программы: Создание условий для развития сельскохозяйственного производства</t>
  </si>
  <si>
    <t>Задача 4 подпрограммы 1 муниципальной программы: Повышение уровня экологической безопасности, сохранение природных систем, рациональное природопользование</t>
  </si>
  <si>
    <t>Задача 5 подпрограммы 1 муниципальной программы: Создание благоприятных условий для эпизоотического и ветеринарно – санитарного благополучия</t>
  </si>
  <si>
    <t>Итого по подпрограмме 1 муниципальной программы</t>
  </si>
  <si>
    <t xml:space="preserve">                                         "Развитие экономического потенциала Кормиловского муниципального района на 2021-2026 годы"</t>
  </si>
  <si>
    <t xml:space="preserve">муниципальной программы Кормиловского муниципального района "Развитие экономического потенциала Кормиловского муниципального района на 2021-2026 годы" </t>
  </si>
  <si>
    <t>Цель подпрограммы 1 муниципальной программы: Устойчивое развитие сельского хозяйства и сельских территорий Кормиловского муниципального района</t>
  </si>
  <si>
    <t xml:space="preserve">Задача 2 подпрограммы 1 муниципальной программы: Улучшение финансового состояния малых форм хозяйствования за счет роста объемов производства и реализации сельскохозяйственной  продукции </t>
  </si>
  <si>
    <t>Мероприятие 3: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</si>
  <si>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Предоставление субсидий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</si>
  <si>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 xml:space="preserve">Мероприятие 2:
Межбюджетные трансферты бюджетам поселений из бюджета муниципального района на осуществление полномочий по решению вопросов местного значения в соответствии с заключенными соглашениями на участие в организации деятельности по сбору (в том числе раздельному сбору) и транспортированию твердых коммунальных отходов
</t>
  </si>
  <si>
    <t>Цель муниципальной программы: Улучшение качества жизни населения Кормиловского муниципального района на основе развития экономического потенциала</t>
  </si>
  <si>
    <t>Задача 2 муниципальной программы:    Создание благоприятных условий для развития малого и среднего предпринимательства, и развития деятельности социально ориентированных некоммерческих организаций в Кормиловском муниципальном районе</t>
  </si>
  <si>
    <t>Цель подпрограммы 2 муниципальной программы: Увеличение доли субъектов малого и среднего предпринимательства в экономике Кормиловского муниципального района и создание условий для развития социально ориентированных некоммерческих организаций на территории Кормиловского муниципального района</t>
  </si>
  <si>
    <t>Количество субъектов малого и среднего предпринимательства, получивших муниципальную грантовую   поддержку</t>
  </si>
  <si>
    <t xml:space="preserve">Мероприятие 1: Проведение (участие в проведении) праздничных мероприятий, посвященных профессиональным праздникам </t>
  </si>
  <si>
    <t>Мероприятие 2: Проведение семинаров, совещаний, «круглых столов»   по проблемам субъектов малого и среднего предпринимательства</t>
  </si>
  <si>
    <t>Задача 3 подпрограммы 2 муниципальной программы:  Финансовая поддержка социально ориентированных некоммерческих  организаций, зарегистрированных на территории Кормиловского муниципального района</t>
  </si>
  <si>
    <t>Основное мероприятие 1: Оказание финансовой поддержки социально ориентированным некоммерческим организациям</t>
  </si>
  <si>
    <t xml:space="preserve">Мероприятие 1: Предоставление субсидий некоммерческим организациям, не являющимся государственными (муниципальными) учреждениями, осуществляющим деятельность в социальной сфере </t>
  </si>
  <si>
    <t xml:space="preserve">Количество социально ориентированных некоммерческих организаций, получивших субсидию из средств районного бюджета </t>
  </si>
  <si>
    <t>Задача 4 подпрограммы 2 муниципальной программы: Оказание информационной  и консультационной  поддержки социально ориентированным некоммерческим организациям</t>
  </si>
  <si>
    <t>Основное мероприятие 1: Предоставление информационно-консультационных услуг  социально ориентированным некоммерческим организациям</t>
  </si>
  <si>
    <t>Количество социально ориентированных некоммерческих организаций  в расчете на       10 000 человек населения Кормиловского муниципального района</t>
  </si>
  <si>
    <t>Мероприятие 1: Организация и проведение в Кормиловском муниципальном районе конференций, форумов по вопросам развития социально ориентированных некоммерческих организаций, обмену опытом работы и реализации программ и проектов</t>
  </si>
  <si>
    <t>Мероприятие 2: Оказание информационной помощи социально ориентированным некоммерческим организациям в оформлении документов для  участия в конкурсах, проводимых на территории Омской области</t>
  </si>
  <si>
    <t>Итого по подпрограмме 2 муниципальной программы</t>
  </si>
  <si>
    <t>Цель подпрограммы 3 муниципальной программы: Предотвращение роста напряженности на рынке труда в Кормиловском муниципальном районе</t>
  </si>
  <si>
    <t>Основное мероприятие 1: Реализация мероприятий активной политики занятости населения</t>
  </si>
  <si>
    <t xml:space="preserve">Мероприятие 1: Участие в организации и финансировании проведения общественных работ </t>
  </si>
  <si>
    <t>Уровень общей безработицы в Кормиловском муниципальном районе</t>
  </si>
  <si>
    <t>_</t>
  </si>
  <si>
    <t>1.1.2</t>
  </si>
  <si>
    <t xml:space="preserve">Мероприятие 2: Участие в организации и финансировании временного трудоустройства несовершеннолетних граждан в возрасте от 14 до 18 лет в свободное от учебы время </t>
  </si>
  <si>
    <t>1.1.3</t>
  </si>
  <si>
    <t>Итого по подпрограмме 3 муниципальной программы</t>
  </si>
  <si>
    <t>Задача3 муниципальной программы: Повышение эффективности содействия трудоустройству граждан</t>
  </si>
  <si>
    <t>Задача 1 подпрограммы 3 муниципальной программы: Повышение эффективности содействия трудоустройству безработных граждан</t>
  </si>
  <si>
    <t>ВСЕГО по муниципальной программе</t>
  </si>
  <si>
    <t xml:space="preserve">Задача 1 подпрограммы 2 муниципальной программы: Обеспечение и повышение доступности инфраструктуры поддержки субъектов малого и среднего предпринимательства и финансовых ресурсов </t>
  </si>
  <si>
    <t>Задача 2 подпрограммы 2 муниципальной программы: Повышение доступности бизнес-образования для субъектов малого и среднего предпринимательства и пропаганда предпринимательства (стимулирование граждан к осуществлению предпринимательской деятельности)</t>
  </si>
  <si>
    <t xml:space="preserve">Задача 1 муниципальной программы:   Обеспечение выполнения показателей продовольственной безопасности Кормиловского муниципального района, повышение конкурентоспособности сельскохозяйственной продукции, сырья и продовольствия на внутреннем и внешнем рынках </t>
  </si>
  <si>
    <t xml:space="preserve">
Мероприятие 2: 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
</t>
  </si>
  <si>
    <t>Комитет по экономическому развитию, имущественным отношениям и работе с поселениями Администрации Кормиловского муниципального района</t>
  </si>
  <si>
    <t>Комитет по экономическому развитию, имущественным отношениям и работе с поселениям, Комитет по образованию,  Отдел по делам молодежи, Руководители муниципальных учреждений</t>
  </si>
  <si>
    <t xml:space="preserve">Комитет по экономическому развитию, имущественным отношениям и работе с поселениям, Комитет по образованию, Комитет по культуре, Отдел по делам молодежи, Руководители муниципальных учреждений,
КУ «Центр занятости» </t>
  </si>
  <si>
    <t>Комитет по экономическому развитию, имущественным отношениям и работе с поселениями Администрации Кормиловского муниципального района (далее -  комитет по экономическому развитию, имущественным отношениям и работе с поселениям)</t>
  </si>
  <si>
    <t xml:space="preserve">Комитет по экономическому развитию, имущественным отношениям и работе с поселениям, Комитет финансов, Комитет по образованию, Комитет по культуре, Отдел по делам молодежи, Руководители муниципальных учреждений,
КУ «Центр занятости» (по согласованию),  Администрации поселений Кормиловского муниципального района (по согласованию)
</t>
  </si>
  <si>
    <t>"Приложение № 5</t>
  </si>
  <si>
    <t xml:space="preserve">                                                                                              к постановлению Администрации Кормиловского муниципального района</t>
  </si>
  <si>
    <t xml:space="preserve">                                        от ____________________ № _______</t>
  </si>
  <si>
    <t>"</t>
  </si>
  <si>
    <t xml:space="preserve">Количество рабочих мест работающих инвалидов, по которым проведена специальная оценка условий труда </t>
  </si>
  <si>
    <t>Мест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</si>
  <si>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</si>
  <si>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 xml:space="preserve">Количество обустроенных прилегающих к организации территорий, помещений работодателя для беспрепятственного перемещения инвалидов, включая оборудование пандусов, подъемников </t>
  </si>
  <si>
    <t xml:space="preserve"> -</t>
  </si>
  <si>
    <t>4.1.3</t>
  </si>
  <si>
    <t xml:space="preserve">Мероприятие 3:
Создание мест (площадок) накопления твердых коммунальных отходов
</t>
  </si>
  <si>
    <t>Заместитель Главы  Кормиловского муниципального района, начальник отдела по архитектуре, строительству и жилищно-коммунальному хозяйству</t>
  </si>
  <si>
    <t xml:space="preserve">Мероприятие 1:
Осуществление отдельных государственных полномочий Омской области по организации мероприятий 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
</t>
  </si>
  <si>
    <t>4.1.4</t>
  </si>
  <si>
    <t>Количество ликвидированных мест несанкционированного размещения твердых коммунальных отходов</t>
  </si>
  <si>
    <t xml:space="preserve">Мероприятие 4: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
</t>
  </si>
  <si>
    <t>1.1.4</t>
  </si>
  <si>
    <t>Мероприятие 4: Поощрение администраций муниципальных районов Омской области за лучшую организацию органами местного самоуправления муниципальных районов Омской области временного трудоустройства несовершеннолетних в возрасте от 14 до 18 лет в свободное от учебы время</t>
  </si>
  <si>
    <t>4.1.5</t>
  </si>
  <si>
    <t>Мероприятие 5: Мероприятия по снижению негативного воздействия хозяйственной и иной деятельности на окружающую среду</t>
  </si>
  <si>
    <t>Мероприятие 3: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населения</t>
  </si>
  <si>
    <t>1.1.5</t>
  </si>
  <si>
    <t>1.1.6</t>
  </si>
  <si>
    <t>Мероприятие 6: Реализация дополнительных мероприятий, направленных на снижение напряженности на рынке труда</t>
  </si>
  <si>
    <t>Мероприятие 5: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</si>
  <si>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</t>
  </si>
  <si>
    <t>Количество исполненных мероприятий по снижению негативного воздействия хозяйственной и иной деятельности на окружающую среду</t>
  </si>
  <si>
    <t xml:space="preserve">Приложение </t>
  </si>
  <si>
    <t xml:space="preserve">Уровень обеспеченности местами (площадками) ТКО с контейнерами (бункерами) </t>
  </si>
  <si>
    <t>Количество созданных мест (площадок) накопления ТКО с контейнерами (бункерами)</t>
  </si>
  <si>
    <t>Основное мероприятие 1: Реализация регионального проекта «Создание условий для легкого старта и комфортного ведения бизнеса», направленного на достижение целей федерального проекта «Создание условий для легкого старта и комфортного ведения бизнеса»</t>
  </si>
  <si>
    <t>Мероприятие 1: Предоставление грантов начинающим субъектам малого предпринимательства</t>
  </si>
  <si>
    <t>Доля субъектов малого предпринимательства, принявших обязательство по софинансированию расходов на реализацию бизнес-проекта в размере не менее 15% от размера гранта, от общего числа субъектов малого предпринимательства, получивших грантовую поддержку</t>
  </si>
  <si>
    <t>Процентов</t>
  </si>
  <si>
    <t>+</t>
  </si>
  <si>
    <t xml:space="preserve">Мероприятие 2: Предоставление грантов субъектам малого и среднего  предпринимательства, включенных в реестр социальных предпринимателей </t>
  </si>
  <si>
    <t xml:space="preserve">Количество субъектов малого и среднего предпринимательства, включенных в реестр социальных предпринимателей, получивших муниципальную грантовую поддержку </t>
  </si>
  <si>
    <t>4.1.6</t>
  </si>
  <si>
    <t>4.1.7</t>
  </si>
  <si>
    <t>Мероприятие 6: Содержание мест (площадок) накопления твердых коммунальных отходов, в том числе контейнеров (бункеров) и подъездов к ним</t>
  </si>
  <si>
    <t>Мероприятие 7: Оценка объектов накопленного вреда окружающей среде и (или) организация работ по ликвидации накопленного вреда окружающей среде</t>
  </si>
  <si>
    <t>Количество исполненных мероприятий по содержанию мест (площадок) накопления твердых коммунальных отходов, в том числе контейнеров (бункеров) и подъездов к ним</t>
  </si>
  <si>
    <t>Количество выполненных работ и услуг по ликвидации объектов накопленного вреда окружающей среде, прошедших оценку воздействия на состояние окружающей среды, здоровье и продолжительность жизни граждан</t>
  </si>
  <si>
    <t>Количество субъектов малого и среднего предпринимательства (включая  индивидуальных предпринимателей) в расчете на      1000 человек населения Кормиловского муниципального района</t>
  </si>
  <si>
    <t xml:space="preserve">Основное мероприятие 1: Предоставление информационно-консультационных услуг субъектам малого и среднего предпринимательства </t>
  </si>
  <si>
    <t>Мероприятие 3: Оказание информационной помощи субъектам малого и среднего предпринимательства, в том числе социальным предпринимателям</t>
  </si>
  <si>
    <t xml:space="preserve">Мероприятие 3: 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</si>
</sst>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Fill="1"/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8"/>
  <sheetViews>
    <sheetView tabSelected="1" view="pageBreakPreview" topLeftCell="A315" zoomScale="77" zoomScaleNormal="80" zoomScaleSheetLayoutView="77" workbookViewId="0">
      <selection activeCell="A324" sqref="A1:XFD1048576"/>
    </sheetView>
  </sheetViews>
  <sheetFormatPr defaultRowHeight="12.75" x14ac:dyDescent="0.2"/>
  <cols>
    <col min="1" max="1" width="6.85546875" style="4" customWidth="1"/>
    <col min="2" max="2" width="24.7109375" style="4" customWidth="1"/>
    <col min="3" max="3" width="11.140625" style="4" customWidth="1"/>
    <col min="4" max="4" width="10.85546875" style="4" customWidth="1"/>
    <col min="5" max="5" width="24" style="4" customWidth="1"/>
    <col min="6" max="6" width="26" style="4" customWidth="1"/>
    <col min="7" max="7" width="15" style="4" customWidth="1"/>
    <col min="8" max="8" width="14.85546875" style="4" customWidth="1"/>
    <col min="9" max="13" width="13.42578125" style="4" customWidth="1"/>
    <col min="14" max="14" width="31.85546875" style="4" customWidth="1"/>
    <col min="15" max="15" width="9.85546875" style="4" customWidth="1"/>
    <col min="16" max="16" width="7.28515625" style="4" customWidth="1"/>
    <col min="17" max="19" width="6.7109375" style="4" customWidth="1"/>
    <col min="20" max="20" width="7.140625" style="4" customWidth="1"/>
    <col min="21" max="21" width="6.7109375" style="4" customWidth="1"/>
    <col min="22" max="22" width="7.140625" style="4" customWidth="1"/>
    <col min="23" max="23" width="4.85546875" style="4" customWidth="1"/>
    <col min="24" max="16384" width="9.140625" style="4"/>
  </cols>
  <sheetData>
    <row r="1" spans="1:22" ht="15" customHeight="1" x14ac:dyDescent="0.2">
      <c r="A1" s="12"/>
      <c r="E1" s="5"/>
      <c r="M1" s="11"/>
      <c r="N1" s="11"/>
      <c r="O1" s="11"/>
      <c r="P1" s="11"/>
      <c r="Q1" s="11"/>
      <c r="R1" s="22" t="s">
        <v>147</v>
      </c>
      <c r="S1" s="22"/>
      <c r="T1" s="22"/>
      <c r="U1" s="22"/>
      <c r="V1" s="22"/>
    </row>
    <row r="2" spans="1:22" ht="15" customHeight="1" x14ac:dyDescent="0.2">
      <c r="A2" s="12"/>
      <c r="E2" s="5"/>
      <c r="M2" s="11"/>
      <c r="N2" s="22" t="s">
        <v>121</v>
      </c>
      <c r="O2" s="22"/>
      <c r="P2" s="22"/>
      <c r="Q2" s="22"/>
      <c r="R2" s="22"/>
      <c r="S2" s="22"/>
      <c r="T2" s="22"/>
      <c r="U2" s="22"/>
      <c r="V2" s="22"/>
    </row>
    <row r="3" spans="1:22" ht="15" customHeight="1" x14ac:dyDescent="0.2">
      <c r="A3" s="12"/>
      <c r="E3" s="5"/>
      <c r="M3" s="11"/>
      <c r="N3" s="22" t="s">
        <v>122</v>
      </c>
      <c r="O3" s="22"/>
      <c r="P3" s="22"/>
      <c r="Q3" s="22"/>
      <c r="R3" s="22"/>
      <c r="S3" s="22"/>
      <c r="T3" s="22"/>
      <c r="U3" s="22"/>
      <c r="V3" s="22"/>
    </row>
    <row r="4" spans="1:22" ht="15" customHeight="1" x14ac:dyDescent="0.2">
      <c r="A4" s="12"/>
      <c r="E4" s="5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spans="1:22" ht="15" customHeight="1" x14ac:dyDescent="0.2">
      <c r="A5" s="12"/>
      <c r="E5" s="5"/>
      <c r="M5" s="11"/>
      <c r="N5" s="11"/>
      <c r="O5" s="11"/>
      <c r="P5" s="11"/>
      <c r="Q5" s="11"/>
      <c r="R5" s="22" t="s">
        <v>120</v>
      </c>
      <c r="S5" s="22"/>
      <c r="T5" s="22"/>
      <c r="U5" s="22"/>
      <c r="V5" s="22"/>
    </row>
    <row r="6" spans="1:22" ht="15" customHeight="1" x14ac:dyDescent="0.2">
      <c r="A6" s="12"/>
      <c r="E6" s="5"/>
      <c r="M6" s="11"/>
      <c r="N6" s="22" t="s">
        <v>28</v>
      </c>
      <c r="O6" s="22"/>
      <c r="P6" s="22"/>
      <c r="Q6" s="22"/>
      <c r="R6" s="22"/>
      <c r="S6" s="22"/>
      <c r="T6" s="22"/>
      <c r="U6" s="22"/>
      <c r="V6" s="22"/>
    </row>
    <row r="7" spans="1:22" ht="15" customHeight="1" x14ac:dyDescent="0.2">
      <c r="A7" s="12"/>
      <c r="E7" s="5"/>
      <c r="M7" s="11"/>
      <c r="N7" s="22" t="s">
        <v>76</v>
      </c>
      <c r="O7" s="22"/>
      <c r="P7" s="22"/>
      <c r="Q7" s="22"/>
      <c r="R7" s="22"/>
      <c r="S7" s="22"/>
      <c r="T7" s="22"/>
      <c r="U7" s="22"/>
      <c r="V7" s="22"/>
    </row>
    <row r="8" spans="1:22" x14ac:dyDescent="0.2">
      <c r="A8" s="23" t="s">
        <v>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</row>
    <row r="9" spans="1:22" ht="27" customHeight="1" x14ac:dyDescent="0.2">
      <c r="A9" s="24" t="s">
        <v>77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</row>
    <row r="11" spans="1:22" ht="30" customHeight="1" x14ac:dyDescent="0.2">
      <c r="A11" s="21" t="s">
        <v>15</v>
      </c>
      <c r="B11" s="21" t="s">
        <v>29</v>
      </c>
      <c r="C11" s="20" t="s">
        <v>7</v>
      </c>
      <c r="D11" s="20"/>
      <c r="E11" s="20" t="s">
        <v>30</v>
      </c>
      <c r="F11" s="21" t="s">
        <v>8</v>
      </c>
      <c r="G11" s="21"/>
      <c r="H11" s="21"/>
      <c r="I11" s="21"/>
      <c r="J11" s="21"/>
      <c r="K11" s="21"/>
      <c r="L11" s="21"/>
      <c r="M11" s="21"/>
      <c r="N11" s="21" t="s">
        <v>27</v>
      </c>
      <c r="O11" s="21"/>
      <c r="P11" s="21"/>
      <c r="Q11" s="21"/>
      <c r="R11" s="21"/>
      <c r="S11" s="21"/>
      <c r="T11" s="21"/>
      <c r="U11" s="21"/>
      <c r="V11" s="21"/>
    </row>
    <row r="12" spans="1:22" ht="18.75" customHeight="1" x14ac:dyDescent="0.2">
      <c r="A12" s="21"/>
      <c r="B12" s="2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 t="s">
        <v>6</v>
      </c>
      <c r="O12" s="21" t="s">
        <v>9</v>
      </c>
      <c r="P12" s="21" t="s">
        <v>10</v>
      </c>
      <c r="Q12" s="21"/>
      <c r="R12" s="21"/>
      <c r="S12" s="21"/>
      <c r="T12" s="21"/>
      <c r="U12" s="21"/>
      <c r="V12" s="21"/>
    </row>
    <row r="13" spans="1:22" ht="33.75" customHeight="1" x14ac:dyDescent="0.2">
      <c r="A13" s="21"/>
      <c r="B13" s="21"/>
      <c r="C13" s="20"/>
      <c r="D13" s="20"/>
      <c r="E13" s="20"/>
      <c r="F13" s="21" t="s">
        <v>11</v>
      </c>
      <c r="G13" s="21" t="s">
        <v>12</v>
      </c>
      <c r="H13" s="21" t="s">
        <v>13</v>
      </c>
      <c r="I13" s="21"/>
      <c r="J13" s="21"/>
      <c r="K13" s="21"/>
      <c r="L13" s="21"/>
      <c r="M13" s="21"/>
      <c r="N13" s="21"/>
      <c r="O13" s="21"/>
      <c r="P13" s="21" t="s">
        <v>12</v>
      </c>
      <c r="Q13" s="21" t="s">
        <v>13</v>
      </c>
      <c r="R13" s="21"/>
      <c r="S13" s="21"/>
      <c r="T13" s="21"/>
      <c r="U13" s="21"/>
      <c r="V13" s="21"/>
    </row>
    <row r="14" spans="1:22" ht="25.5" customHeight="1" x14ac:dyDescent="0.2">
      <c r="A14" s="21"/>
      <c r="B14" s="21"/>
      <c r="C14" s="20"/>
      <c r="D14" s="20"/>
      <c r="E14" s="20"/>
      <c r="F14" s="21"/>
      <c r="G14" s="21"/>
      <c r="H14" s="21">
        <v>2021</v>
      </c>
      <c r="I14" s="21">
        <v>2022</v>
      </c>
      <c r="J14" s="21">
        <v>2023</v>
      </c>
      <c r="K14" s="21">
        <v>2024</v>
      </c>
      <c r="L14" s="21">
        <v>2025</v>
      </c>
      <c r="M14" s="21">
        <v>2026</v>
      </c>
      <c r="N14" s="21"/>
      <c r="O14" s="21"/>
      <c r="P14" s="21"/>
      <c r="Q14" s="21">
        <v>2021</v>
      </c>
      <c r="R14" s="21">
        <v>2022</v>
      </c>
      <c r="S14" s="21">
        <v>2023</v>
      </c>
      <c r="T14" s="21">
        <v>2024</v>
      </c>
      <c r="U14" s="21">
        <v>2025</v>
      </c>
      <c r="V14" s="21">
        <v>2026</v>
      </c>
    </row>
    <row r="15" spans="1:22" ht="27.75" customHeight="1" x14ac:dyDescent="0.2">
      <c r="A15" s="21"/>
      <c r="B15" s="21"/>
      <c r="C15" s="6" t="s">
        <v>16</v>
      </c>
      <c r="D15" s="6" t="s">
        <v>17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</row>
    <row r="16" spans="1:22" s="7" customFormat="1" x14ac:dyDescent="0.2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  <c r="O16" s="13">
        <v>15</v>
      </c>
      <c r="P16" s="13">
        <v>16</v>
      </c>
      <c r="Q16" s="13">
        <v>17</v>
      </c>
      <c r="R16" s="13">
        <v>18</v>
      </c>
      <c r="S16" s="13">
        <v>19</v>
      </c>
      <c r="T16" s="13">
        <v>20</v>
      </c>
      <c r="U16" s="13">
        <v>21</v>
      </c>
      <c r="V16" s="13">
        <v>22</v>
      </c>
    </row>
    <row r="17" spans="1:22" s="8" customFormat="1" ht="17.25" customHeight="1" x14ac:dyDescent="0.2">
      <c r="A17" s="21" t="s">
        <v>83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2" ht="14.25" customHeight="1" x14ac:dyDescent="0.2">
      <c r="A18" s="14" t="s">
        <v>113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</row>
    <row r="19" spans="1:22" ht="16.5" customHeight="1" x14ac:dyDescent="0.2">
      <c r="A19" s="14" t="s">
        <v>78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</row>
    <row r="20" spans="1:22" ht="28.5" customHeight="1" x14ac:dyDescent="0.2">
      <c r="A20" s="15">
        <v>1</v>
      </c>
      <c r="B20" s="14" t="s">
        <v>71</v>
      </c>
      <c r="C20" s="14"/>
      <c r="D20" s="14"/>
      <c r="E20" s="14"/>
      <c r="F20" s="1" t="s">
        <v>31</v>
      </c>
      <c r="G20" s="3">
        <f>G26</f>
        <v>0</v>
      </c>
      <c r="H20" s="3">
        <f t="shared" ref="H20:M20" si="0">H26</f>
        <v>0</v>
      </c>
      <c r="I20" s="3">
        <f t="shared" si="0"/>
        <v>0</v>
      </c>
      <c r="J20" s="3">
        <f t="shared" si="0"/>
        <v>0</v>
      </c>
      <c r="K20" s="3">
        <f t="shared" si="0"/>
        <v>0</v>
      </c>
      <c r="L20" s="3">
        <f t="shared" si="0"/>
        <v>0</v>
      </c>
      <c r="M20" s="3">
        <f t="shared" si="0"/>
        <v>0</v>
      </c>
      <c r="N20" s="14" t="s">
        <v>14</v>
      </c>
      <c r="O20" s="14" t="s">
        <v>14</v>
      </c>
      <c r="P20" s="14" t="s">
        <v>14</v>
      </c>
      <c r="Q20" s="14" t="s">
        <v>14</v>
      </c>
      <c r="R20" s="14" t="s">
        <v>14</v>
      </c>
      <c r="S20" s="14" t="s">
        <v>14</v>
      </c>
      <c r="T20" s="14" t="s">
        <v>14</v>
      </c>
      <c r="U20" s="14" t="s">
        <v>14</v>
      </c>
      <c r="V20" s="14" t="s">
        <v>14</v>
      </c>
    </row>
    <row r="21" spans="1:22" ht="25.5" x14ac:dyDescent="0.2">
      <c r="A21" s="15"/>
      <c r="B21" s="14"/>
      <c r="C21" s="14"/>
      <c r="D21" s="14"/>
      <c r="E21" s="14"/>
      <c r="F21" s="1" t="s">
        <v>32</v>
      </c>
      <c r="G21" s="3">
        <f t="shared" ref="G21:M21" si="1">G27</f>
        <v>0</v>
      </c>
      <c r="H21" s="3">
        <f t="shared" si="1"/>
        <v>0</v>
      </c>
      <c r="I21" s="3">
        <f t="shared" si="1"/>
        <v>0</v>
      </c>
      <c r="J21" s="3">
        <f t="shared" si="1"/>
        <v>0</v>
      </c>
      <c r="K21" s="3">
        <f t="shared" si="1"/>
        <v>0</v>
      </c>
      <c r="L21" s="3">
        <f t="shared" si="1"/>
        <v>0</v>
      </c>
      <c r="M21" s="3">
        <f t="shared" si="1"/>
        <v>0</v>
      </c>
      <c r="N21" s="14"/>
      <c r="O21" s="14"/>
      <c r="P21" s="14"/>
      <c r="Q21" s="14"/>
      <c r="R21" s="14"/>
      <c r="S21" s="14"/>
      <c r="T21" s="14"/>
      <c r="U21" s="14"/>
      <c r="V21" s="14"/>
    </row>
    <row r="22" spans="1:22" ht="57" customHeight="1" x14ac:dyDescent="0.2">
      <c r="A22" s="15"/>
      <c r="B22" s="14"/>
      <c r="C22" s="14"/>
      <c r="D22" s="14"/>
      <c r="E22" s="14"/>
      <c r="F22" s="2" t="s">
        <v>33</v>
      </c>
      <c r="G22" s="3">
        <f t="shared" ref="G22:M22" si="2">G28</f>
        <v>0</v>
      </c>
      <c r="H22" s="3">
        <f t="shared" si="2"/>
        <v>0</v>
      </c>
      <c r="I22" s="3">
        <f t="shared" si="2"/>
        <v>0</v>
      </c>
      <c r="J22" s="3">
        <f t="shared" si="2"/>
        <v>0</v>
      </c>
      <c r="K22" s="3">
        <f t="shared" si="2"/>
        <v>0</v>
      </c>
      <c r="L22" s="3">
        <f t="shared" si="2"/>
        <v>0</v>
      </c>
      <c r="M22" s="3">
        <f t="shared" si="2"/>
        <v>0</v>
      </c>
      <c r="N22" s="14"/>
      <c r="O22" s="14"/>
      <c r="P22" s="14"/>
      <c r="Q22" s="14"/>
      <c r="R22" s="14"/>
      <c r="S22" s="14"/>
      <c r="T22" s="14"/>
      <c r="U22" s="14"/>
      <c r="V22" s="14"/>
    </row>
    <row r="23" spans="1:22" ht="27.75" customHeight="1" x14ac:dyDescent="0.2">
      <c r="A23" s="15"/>
      <c r="B23" s="14"/>
      <c r="C23" s="14"/>
      <c r="D23" s="14"/>
      <c r="E23" s="14"/>
      <c r="F23" s="1" t="s">
        <v>36</v>
      </c>
      <c r="G23" s="3">
        <f t="shared" ref="G23:M23" si="3">G29</f>
        <v>0</v>
      </c>
      <c r="H23" s="3">
        <f t="shared" si="3"/>
        <v>0</v>
      </c>
      <c r="I23" s="3">
        <f t="shared" si="3"/>
        <v>0</v>
      </c>
      <c r="J23" s="3">
        <f t="shared" si="3"/>
        <v>0</v>
      </c>
      <c r="K23" s="3">
        <f t="shared" si="3"/>
        <v>0</v>
      </c>
      <c r="L23" s="3">
        <f t="shared" si="3"/>
        <v>0</v>
      </c>
      <c r="M23" s="3">
        <f t="shared" si="3"/>
        <v>0</v>
      </c>
      <c r="N23" s="14"/>
      <c r="O23" s="14"/>
      <c r="P23" s="14"/>
      <c r="Q23" s="14"/>
      <c r="R23" s="14"/>
      <c r="S23" s="14"/>
      <c r="T23" s="14"/>
      <c r="U23" s="14"/>
      <c r="V23" s="14"/>
    </row>
    <row r="24" spans="1:22" ht="25.5" x14ac:dyDescent="0.2">
      <c r="A24" s="15"/>
      <c r="B24" s="14"/>
      <c r="C24" s="14"/>
      <c r="D24" s="14"/>
      <c r="E24" s="14"/>
      <c r="F24" s="1" t="s">
        <v>34</v>
      </c>
      <c r="G24" s="3">
        <f t="shared" ref="G24:M24" si="4">G30</f>
        <v>0</v>
      </c>
      <c r="H24" s="3">
        <f t="shared" si="4"/>
        <v>0</v>
      </c>
      <c r="I24" s="3">
        <f t="shared" si="4"/>
        <v>0</v>
      </c>
      <c r="J24" s="3">
        <f t="shared" si="4"/>
        <v>0</v>
      </c>
      <c r="K24" s="3">
        <f t="shared" si="4"/>
        <v>0</v>
      </c>
      <c r="L24" s="3">
        <f t="shared" si="4"/>
        <v>0</v>
      </c>
      <c r="M24" s="3">
        <f t="shared" si="4"/>
        <v>0</v>
      </c>
      <c r="N24" s="14"/>
      <c r="O24" s="14"/>
      <c r="P24" s="14"/>
      <c r="Q24" s="14"/>
      <c r="R24" s="14"/>
      <c r="S24" s="14"/>
      <c r="T24" s="14"/>
      <c r="U24" s="14"/>
      <c r="V24" s="14"/>
    </row>
    <row r="25" spans="1:22" ht="55.5" customHeight="1" x14ac:dyDescent="0.2">
      <c r="A25" s="15"/>
      <c r="B25" s="14"/>
      <c r="C25" s="14"/>
      <c r="D25" s="14"/>
      <c r="E25" s="14"/>
      <c r="F25" s="1" t="s">
        <v>35</v>
      </c>
      <c r="G25" s="3">
        <f t="shared" ref="G25:M25" si="5">G31</f>
        <v>0</v>
      </c>
      <c r="H25" s="3">
        <f t="shared" si="5"/>
        <v>0</v>
      </c>
      <c r="I25" s="3">
        <f t="shared" si="5"/>
        <v>0</v>
      </c>
      <c r="J25" s="3">
        <f t="shared" si="5"/>
        <v>0</v>
      </c>
      <c r="K25" s="3">
        <f t="shared" si="5"/>
        <v>0</v>
      </c>
      <c r="L25" s="3">
        <f t="shared" si="5"/>
        <v>0</v>
      </c>
      <c r="M25" s="3">
        <f t="shared" si="5"/>
        <v>0</v>
      </c>
      <c r="N25" s="14"/>
      <c r="O25" s="14"/>
      <c r="P25" s="14"/>
      <c r="Q25" s="14"/>
      <c r="R25" s="14"/>
      <c r="S25" s="14"/>
      <c r="T25" s="14"/>
      <c r="U25" s="14"/>
      <c r="V25" s="14"/>
    </row>
    <row r="26" spans="1:22" ht="26.25" customHeight="1" x14ac:dyDescent="0.2">
      <c r="A26" s="15" t="s">
        <v>18</v>
      </c>
      <c r="B26" s="14" t="s">
        <v>43</v>
      </c>
      <c r="C26" s="16">
        <v>44197</v>
      </c>
      <c r="D26" s="16">
        <v>46387</v>
      </c>
      <c r="E26" s="14" t="s">
        <v>64</v>
      </c>
      <c r="F26" s="1" t="s">
        <v>31</v>
      </c>
      <c r="G26" s="3">
        <f>G32</f>
        <v>0</v>
      </c>
      <c r="H26" s="3">
        <f t="shared" ref="H26:M26" si="6">H32</f>
        <v>0</v>
      </c>
      <c r="I26" s="3">
        <f t="shared" si="6"/>
        <v>0</v>
      </c>
      <c r="J26" s="3">
        <f t="shared" si="6"/>
        <v>0</v>
      </c>
      <c r="K26" s="3">
        <f t="shared" si="6"/>
        <v>0</v>
      </c>
      <c r="L26" s="3">
        <f t="shared" si="6"/>
        <v>0</v>
      </c>
      <c r="M26" s="3">
        <f t="shared" si="6"/>
        <v>0</v>
      </c>
      <c r="N26" s="14" t="s">
        <v>14</v>
      </c>
      <c r="O26" s="14" t="s">
        <v>14</v>
      </c>
      <c r="P26" s="14" t="s">
        <v>14</v>
      </c>
      <c r="Q26" s="14" t="s">
        <v>14</v>
      </c>
      <c r="R26" s="14" t="s">
        <v>14</v>
      </c>
      <c r="S26" s="14" t="s">
        <v>14</v>
      </c>
      <c r="T26" s="14" t="s">
        <v>14</v>
      </c>
      <c r="U26" s="14" t="s">
        <v>14</v>
      </c>
      <c r="V26" s="14" t="s">
        <v>14</v>
      </c>
    </row>
    <row r="27" spans="1:22" ht="25.5" x14ac:dyDescent="0.2">
      <c r="A27" s="15"/>
      <c r="B27" s="14"/>
      <c r="C27" s="16"/>
      <c r="D27" s="14"/>
      <c r="E27" s="14"/>
      <c r="F27" s="1" t="s">
        <v>32</v>
      </c>
      <c r="G27" s="3">
        <f t="shared" ref="G27:M27" si="7">G33</f>
        <v>0</v>
      </c>
      <c r="H27" s="3">
        <f t="shared" si="7"/>
        <v>0</v>
      </c>
      <c r="I27" s="3">
        <f t="shared" si="7"/>
        <v>0</v>
      </c>
      <c r="J27" s="3">
        <f t="shared" si="7"/>
        <v>0</v>
      </c>
      <c r="K27" s="3">
        <f t="shared" si="7"/>
        <v>0</v>
      </c>
      <c r="L27" s="3">
        <f t="shared" si="7"/>
        <v>0</v>
      </c>
      <c r="M27" s="3">
        <f t="shared" si="7"/>
        <v>0</v>
      </c>
      <c r="N27" s="14"/>
      <c r="O27" s="14"/>
      <c r="P27" s="14"/>
      <c r="Q27" s="14"/>
      <c r="R27" s="14"/>
      <c r="S27" s="14"/>
      <c r="T27" s="14"/>
      <c r="U27" s="14"/>
      <c r="V27" s="14"/>
    </row>
    <row r="28" spans="1:22" ht="52.5" customHeight="1" x14ac:dyDescent="0.2">
      <c r="A28" s="15"/>
      <c r="B28" s="14"/>
      <c r="C28" s="16"/>
      <c r="D28" s="14"/>
      <c r="E28" s="14"/>
      <c r="F28" s="2" t="s">
        <v>33</v>
      </c>
      <c r="G28" s="3">
        <f>G34</f>
        <v>0</v>
      </c>
      <c r="H28" s="3">
        <f t="shared" ref="H28:M28" si="8">H34</f>
        <v>0</v>
      </c>
      <c r="I28" s="3">
        <f t="shared" si="8"/>
        <v>0</v>
      </c>
      <c r="J28" s="3">
        <f t="shared" si="8"/>
        <v>0</v>
      </c>
      <c r="K28" s="3">
        <f t="shared" si="8"/>
        <v>0</v>
      </c>
      <c r="L28" s="3">
        <f t="shared" si="8"/>
        <v>0</v>
      </c>
      <c r="M28" s="3">
        <f t="shared" si="8"/>
        <v>0</v>
      </c>
      <c r="N28" s="14"/>
      <c r="O28" s="14"/>
      <c r="P28" s="14"/>
      <c r="Q28" s="14"/>
      <c r="R28" s="14"/>
      <c r="S28" s="14"/>
      <c r="T28" s="14"/>
      <c r="U28" s="14"/>
      <c r="V28" s="14"/>
    </row>
    <row r="29" spans="1:22" ht="30" customHeight="1" x14ac:dyDescent="0.2">
      <c r="A29" s="15"/>
      <c r="B29" s="14"/>
      <c r="C29" s="16"/>
      <c r="D29" s="14"/>
      <c r="E29" s="14"/>
      <c r="F29" s="1" t="s">
        <v>36</v>
      </c>
      <c r="G29" s="3">
        <f t="shared" ref="G29:M30" si="9">G35</f>
        <v>0</v>
      </c>
      <c r="H29" s="3">
        <f t="shared" si="9"/>
        <v>0</v>
      </c>
      <c r="I29" s="3">
        <f t="shared" si="9"/>
        <v>0</v>
      </c>
      <c r="J29" s="3">
        <f t="shared" si="9"/>
        <v>0</v>
      </c>
      <c r="K29" s="3">
        <f t="shared" si="9"/>
        <v>0</v>
      </c>
      <c r="L29" s="3">
        <f t="shared" si="9"/>
        <v>0</v>
      </c>
      <c r="M29" s="3">
        <f t="shared" si="9"/>
        <v>0</v>
      </c>
      <c r="N29" s="14"/>
      <c r="O29" s="14"/>
      <c r="P29" s="14"/>
      <c r="Q29" s="14"/>
      <c r="R29" s="14"/>
      <c r="S29" s="14"/>
      <c r="T29" s="14"/>
      <c r="U29" s="14"/>
      <c r="V29" s="14"/>
    </row>
    <row r="30" spans="1:22" ht="25.5" x14ac:dyDescent="0.2">
      <c r="A30" s="15"/>
      <c r="B30" s="14"/>
      <c r="C30" s="16"/>
      <c r="D30" s="14"/>
      <c r="E30" s="14"/>
      <c r="F30" s="1" t="s">
        <v>34</v>
      </c>
      <c r="G30" s="3">
        <f t="shared" si="9"/>
        <v>0</v>
      </c>
      <c r="H30" s="3">
        <f t="shared" si="9"/>
        <v>0</v>
      </c>
      <c r="I30" s="3">
        <f t="shared" si="9"/>
        <v>0</v>
      </c>
      <c r="J30" s="3">
        <f t="shared" si="9"/>
        <v>0</v>
      </c>
      <c r="K30" s="3">
        <f t="shared" si="9"/>
        <v>0</v>
      </c>
      <c r="L30" s="3">
        <f t="shared" si="9"/>
        <v>0</v>
      </c>
      <c r="M30" s="3">
        <f t="shared" si="9"/>
        <v>0</v>
      </c>
      <c r="N30" s="14"/>
      <c r="O30" s="14"/>
      <c r="P30" s="14"/>
      <c r="Q30" s="14"/>
      <c r="R30" s="14"/>
      <c r="S30" s="14"/>
      <c r="T30" s="14"/>
      <c r="U30" s="14"/>
      <c r="V30" s="14"/>
    </row>
    <row r="31" spans="1:22" ht="51" customHeight="1" x14ac:dyDescent="0.2">
      <c r="A31" s="15"/>
      <c r="B31" s="14"/>
      <c r="C31" s="16"/>
      <c r="D31" s="14"/>
      <c r="E31" s="14"/>
      <c r="F31" s="1" t="s">
        <v>35</v>
      </c>
      <c r="G31" s="3">
        <f t="shared" ref="G31:M31" si="10">G37</f>
        <v>0</v>
      </c>
      <c r="H31" s="3">
        <f t="shared" si="10"/>
        <v>0</v>
      </c>
      <c r="I31" s="3">
        <f t="shared" si="10"/>
        <v>0</v>
      </c>
      <c r="J31" s="3">
        <f t="shared" si="10"/>
        <v>0</v>
      </c>
      <c r="K31" s="3">
        <f t="shared" si="10"/>
        <v>0</v>
      </c>
      <c r="L31" s="3">
        <f t="shared" si="10"/>
        <v>0</v>
      </c>
      <c r="M31" s="3">
        <f t="shared" si="10"/>
        <v>0</v>
      </c>
      <c r="N31" s="14"/>
      <c r="O31" s="14"/>
      <c r="P31" s="14"/>
      <c r="Q31" s="14"/>
      <c r="R31" s="14"/>
      <c r="S31" s="14"/>
      <c r="T31" s="14"/>
      <c r="U31" s="14"/>
      <c r="V31" s="14"/>
    </row>
    <row r="32" spans="1:22" ht="26.25" customHeight="1" x14ac:dyDescent="0.2">
      <c r="A32" s="15" t="s">
        <v>19</v>
      </c>
      <c r="B32" s="14" t="s">
        <v>65</v>
      </c>
      <c r="C32" s="16">
        <v>44197</v>
      </c>
      <c r="D32" s="16">
        <v>46387</v>
      </c>
      <c r="E32" s="14" t="s">
        <v>64</v>
      </c>
      <c r="F32" s="1" t="s">
        <v>31</v>
      </c>
      <c r="G32" s="3">
        <f>G33+G37</f>
        <v>0</v>
      </c>
      <c r="H32" s="3">
        <f t="shared" ref="H32:M32" si="11">H33+H37</f>
        <v>0</v>
      </c>
      <c r="I32" s="3">
        <f t="shared" si="11"/>
        <v>0</v>
      </c>
      <c r="J32" s="3">
        <f t="shared" si="11"/>
        <v>0</v>
      </c>
      <c r="K32" s="3">
        <f t="shared" si="11"/>
        <v>0</v>
      </c>
      <c r="L32" s="3">
        <f t="shared" si="11"/>
        <v>0</v>
      </c>
      <c r="M32" s="3">
        <f t="shared" si="11"/>
        <v>0</v>
      </c>
      <c r="N32" s="14" t="s">
        <v>66</v>
      </c>
      <c r="O32" s="14" t="s">
        <v>40</v>
      </c>
      <c r="P32" s="17">
        <f>SUM(Q32:V37)</f>
        <v>656.31999999999994</v>
      </c>
      <c r="Q32" s="17">
        <v>108.52</v>
      </c>
      <c r="R32" s="17">
        <v>108.8</v>
      </c>
      <c r="S32" s="17">
        <v>109</v>
      </c>
      <c r="T32" s="17">
        <v>109.5</v>
      </c>
      <c r="U32" s="17">
        <v>110</v>
      </c>
      <c r="V32" s="17">
        <v>110.5</v>
      </c>
    </row>
    <row r="33" spans="1:22" ht="25.5" x14ac:dyDescent="0.2">
      <c r="A33" s="15"/>
      <c r="B33" s="14"/>
      <c r="C33" s="16"/>
      <c r="D33" s="14"/>
      <c r="E33" s="14"/>
      <c r="F33" s="1" t="s">
        <v>32</v>
      </c>
      <c r="G33" s="3">
        <f>G34+G35+G36</f>
        <v>0</v>
      </c>
      <c r="H33" s="3">
        <f t="shared" ref="H33:M33" si="12">H34+H35+H36</f>
        <v>0</v>
      </c>
      <c r="I33" s="3">
        <f t="shared" si="12"/>
        <v>0</v>
      </c>
      <c r="J33" s="3">
        <f t="shared" si="12"/>
        <v>0</v>
      </c>
      <c r="K33" s="3">
        <f t="shared" si="12"/>
        <v>0</v>
      </c>
      <c r="L33" s="3">
        <f t="shared" si="12"/>
        <v>0</v>
      </c>
      <c r="M33" s="3">
        <f t="shared" si="12"/>
        <v>0</v>
      </c>
      <c r="N33" s="14"/>
      <c r="O33" s="14"/>
      <c r="P33" s="14"/>
      <c r="Q33" s="17"/>
      <c r="R33" s="17"/>
      <c r="S33" s="17"/>
      <c r="T33" s="17"/>
      <c r="U33" s="17"/>
      <c r="V33" s="17"/>
    </row>
    <row r="34" spans="1:22" ht="55.5" customHeight="1" x14ac:dyDescent="0.2">
      <c r="A34" s="15"/>
      <c r="B34" s="14"/>
      <c r="C34" s="16"/>
      <c r="D34" s="14"/>
      <c r="E34" s="14"/>
      <c r="F34" s="2" t="s">
        <v>33</v>
      </c>
      <c r="G34" s="3">
        <f>H34+I34+J34+K34+L34+M34</f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14"/>
      <c r="O34" s="14"/>
      <c r="P34" s="14"/>
      <c r="Q34" s="17"/>
      <c r="R34" s="17"/>
      <c r="S34" s="17"/>
      <c r="T34" s="17"/>
      <c r="U34" s="17"/>
      <c r="V34" s="17"/>
    </row>
    <row r="35" spans="1:22" ht="27" customHeight="1" x14ac:dyDescent="0.2">
      <c r="A35" s="15"/>
      <c r="B35" s="14"/>
      <c r="C35" s="16"/>
      <c r="D35" s="14"/>
      <c r="E35" s="14"/>
      <c r="F35" s="1" t="s">
        <v>36</v>
      </c>
      <c r="G35" s="3">
        <f>H35+I35+J35+K35+L35+M35</f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14"/>
      <c r="O35" s="14"/>
      <c r="P35" s="14"/>
      <c r="Q35" s="17"/>
      <c r="R35" s="17"/>
      <c r="S35" s="17"/>
      <c r="T35" s="17"/>
      <c r="U35" s="17"/>
      <c r="V35" s="17"/>
    </row>
    <row r="36" spans="1:22" ht="25.5" x14ac:dyDescent="0.2">
      <c r="A36" s="15"/>
      <c r="B36" s="14"/>
      <c r="C36" s="16"/>
      <c r="D36" s="14"/>
      <c r="E36" s="14"/>
      <c r="F36" s="1" t="s">
        <v>34</v>
      </c>
      <c r="G36" s="3">
        <f>H36+I36+J36+K36+L36+M36</f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14"/>
      <c r="O36" s="14"/>
      <c r="P36" s="14"/>
      <c r="Q36" s="17"/>
      <c r="R36" s="17"/>
      <c r="S36" s="17"/>
      <c r="T36" s="17"/>
      <c r="U36" s="17"/>
      <c r="V36" s="17"/>
    </row>
    <row r="37" spans="1:22" ht="50.25" customHeight="1" x14ac:dyDescent="0.2">
      <c r="A37" s="15"/>
      <c r="B37" s="14"/>
      <c r="C37" s="16"/>
      <c r="D37" s="14"/>
      <c r="E37" s="14"/>
      <c r="F37" s="1" t="s">
        <v>35</v>
      </c>
      <c r="G37" s="3">
        <f>H37+I37+J37+K37+L37+M37</f>
        <v>0</v>
      </c>
      <c r="H37" s="3">
        <f t="shared" ref="H37:M37" si="13">H43+H49+H55</f>
        <v>0</v>
      </c>
      <c r="I37" s="3">
        <f t="shared" si="13"/>
        <v>0</v>
      </c>
      <c r="J37" s="3">
        <f t="shared" si="13"/>
        <v>0</v>
      </c>
      <c r="K37" s="3">
        <f t="shared" si="13"/>
        <v>0</v>
      </c>
      <c r="L37" s="3">
        <f t="shared" si="13"/>
        <v>0</v>
      </c>
      <c r="M37" s="3">
        <f t="shared" si="13"/>
        <v>0</v>
      </c>
      <c r="N37" s="14"/>
      <c r="O37" s="14"/>
      <c r="P37" s="14"/>
      <c r="Q37" s="17"/>
      <c r="R37" s="17"/>
      <c r="S37" s="17"/>
      <c r="T37" s="17"/>
      <c r="U37" s="17"/>
      <c r="V37" s="17"/>
    </row>
    <row r="38" spans="1:22" ht="27" customHeight="1" x14ac:dyDescent="0.2">
      <c r="A38" s="15" t="s">
        <v>20</v>
      </c>
      <c r="B38" s="14" t="s">
        <v>79</v>
      </c>
      <c r="C38" s="14"/>
      <c r="D38" s="14"/>
      <c r="E38" s="14"/>
      <c r="F38" s="1" t="s">
        <v>31</v>
      </c>
      <c r="G38" s="3">
        <f>G44</f>
        <v>3372029.7199999997</v>
      </c>
      <c r="H38" s="3">
        <f t="shared" ref="H38:M38" si="14">H44</f>
        <v>1049602.24</v>
      </c>
      <c r="I38" s="3">
        <f t="shared" si="14"/>
        <v>793806</v>
      </c>
      <c r="J38" s="3">
        <f t="shared" si="14"/>
        <v>788053.71</v>
      </c>
      <c r="K38" s="3">
        <f t="shared" si="14"/>
        <v>740567.77</v>
      </c>
      <c r="L38" s="3">
        <f t="shared" si="14"/>
        <v>0</v>
      </c>
      <c r="M38" s="3">
        <f t="shared" si="14"/>
        <v>0</v>
      </c>
      <c r="N38" s="14" t="s">
        <v>14</v>
      </c>
      <c r="O38" s="14" t="s">
        <v>14</v>
      </c>
      <c r="P38" s="14" t="s">
        <v>14</v>
      </c>
      <c r="Q38" s="14" t="s">
        <v>14</v>
      </c>
      <c r="R38" s="14" t="s">
        <v>14</v>
      </c>
      <c r="S38" s="14" t="s">
        <v>14</v>
      </c>
      <c r="T38" s="14" t="s">
        <v>14</v>
      </c>
      <c r="U38" s="14" t="s">
        <v>14</v>
      </c>
      <c r="V38" s="14" t="s">
        <v>14</v>
      </c>
    </row>
    <row r="39" spans="1:22" ht="25.5" x14ac:dyDescent="0.2">
      <c r="A39" s="15"/>
      <c r="B39" s="14"/>
      <c r="C39" s="14"/>
      <c r="D39" s="14"/>
      <c r="E39" s="14"/>
      <c r="F39" s="1" t="s">
        <v>32</v>
      </c>
      <c r="G39" s="3">
        <f t="shared" ref="G39:M39" si="15">G45</f>
        <v>3372029.7199999997</v>
      </c>
      <c r="H39" s="3">
        <f t="shared" si="15"/>
        <v>1049602.24</v>
      </c>
      <c r="I39" s="3">
        <f t="shared" si="15"/>
        <v>793806</v>
      </c>
      <c r="J39" s="3">
        <f t="shared" si="15"/>
        <v>788053.71</v>
      </c>
      <c r="K39" s="3">
        <f t="shared" si="15"/>
        <v>740567.77</v>
      </c>
      <c r="L39" s="3">
        <f t="shared" si="15"/>
        <v>0</v>
      </c>
      <c r="M39" s="3">
        <f t="shared" si="15"/>
        <v>0</v>
      </c>
      <c r="N39" s="14"/>
      <c r="O39" s="14"/>
      <c r="P39" s="14"/>
      <c r="Q39" s="14"/>
      <c r="R39" s="14"/>
      <c r="S39" s="14"/>
      <c r="T39" s="14"/>
      <c r="U39" s="14"/>
      <c r="V39" s="14"/>
    </row>
    <row r="40" spans="1:22" ht="53.25" customHeight="1" x14ac:dyDescent="0.2">
      <c r="A40" s="15"/>
      <c r="B40" s="14"/>
      <c r="C40" s="14"/>
      <c r="D40" s="14"/>
      <c r="E40" s="14"/>
      <c r="F40" s="2" t="s">
        <v>33</v>
      </c>
      <c r="G40" s="3">
        <f t="shared" ref="G40:M40" si="16">G46</f>
        <v>74992.61</v>
      </c>
      <c r="H40" s="3">
        <f t="shared" si="16"/>
        <v>20993.95</v>
      </c>
      <c r="I40" s="3">
        <f t="shared" si="16"/>
        <v>15876.66</v>
      </c>
      <c r="J40" s="3">
        <f t="shared" si="16"/>
        <v>15762</v>
      </c>
      <c r="K40" s="3">
        <f t="shared" si="16"/>
        <v>22360</v>
      </c>
      <c r="L40" s="3">
        <f t="shared" si="16"/>
        <v>0</v>
      </c>
      <c r="M40" s="3">
        <f t="shared" si="16"/>
        <v>0</v>
      </c>
      <c r="N40" s="14"/>
      <c r="O40" s="14"/>
      <c r="P40" s="14"/>
      <c r="Q40" s="14"/>
      <c r="R40" s="14"/>
      <c r="S40" s="14"/>
      <c r="T40" s="14"/>
      <c r="U40" s="14"/>
      <c r="V40" s="14"/>
    </row>
    <row r="41" spans="1:22" ht="33" customHeight="1" x14ac:dyDescent="0.2">
      <c r="A41" s="15"/>
      <c r="B41" s="14"/>
      <c r="C41" s="14"/>
      <c r="D41" s="14"/>
      <c r="E41" s="14"/>
      <c r="F41" s="1" t="s">
        <v>36</v>
      </c>
      <c r="G41" s="3">
        <f t="shared" ref="G41:M41" si="17">G47</f>
        <v>3297037.11</v>
      </c>
      <c r="H41" s="3">
        <f t="shared" si="17"/>
        <v>1028608.29</v>
      </c>
      <c r="I41" s="3">
        <f t="shared" si="17"/>
        <v>777929.34</v>
      </c>
      <c r="J41" s="3">
        <f t="shared" si="17"/>
        <v>772291.71</v>
      </c>
      <c r="K41" s="3">
        <f t="shared" si="17"/>
        <v>718207.77</v>
      </c>
      <c r="L41" s="3">
        <f t="shared" si="17"/>
        <v>0</v>
      </c>
      <c r="M41" s="3">
        <f t="shared" si="17"/>
        <v>0</v>
      </c>
      <c r="N41" s="14"/>
      <c r="O41" s="14"/>
      <c r="P41" s="14"/>
      <c r="Q41" s="14"/>
      <c r="R41" s="14"/>
      <c r="S41" s="14"/>
      <c r="T41" s="14"/>
      <c r="U41" s="14"/>
      <c r="V41" s="14"/>
    </row>
    <row r="42" spans="1:22" ht="25.5" x14ac:dyDescent="0.2">
      <c r="A42" s="15"/>
      <c r="B42" s="14"/>
      <c r="C42" s="14"/>
      <c r="D42" s="14"/>
      <c r="E42" s="14"/>
      <c r="F42" s="1" t="s">
        <v>34</v>
      </c>
      <c r="G42" s="3">
        <f t="shared" ref="G42:M42" si="18">G48</f>
        <v>0</v>
      </c>
      <c r="H42" s="3">
        <f t="shared" si="18"/>
        <v>0</v>
      </c>
      <c r="I42" s="3">
        <f t="shared" si="18"/>
        <v>0</v>
      </c>
      <c r="J42" s="3">
        <f t="shared" si="18"/>
        <v>0</v>
      </c>
      <c r="K42" s="3">
        <f t="shared" si="18"/>
        <v>0</v>
      </c>
      <c r="L42" s="3">
        <f t="shared" si="18"/>
        <v>0</v>
      </c>
      <c r="M42" s="3">
        <f t="shared" si="18"/>
        <v>0</v>
      </c>
      <c r="N42" s="14"/>
      <c r="O42" s="14"/>
      <c r="P42" s="14"/>
      <c r="Q42" s="14"/>
      <c r="R42" s="14"/>
      <c r="S42" s="14"/>
      <c r="T42" s="14"/>
      <c r="U42" s="14"/>
      <c r="V42" s="14"/>
    </row>
    <row r="43" spans="1:22" ht="51.75" customHeight="1" x14ac:dyDescent="0.2">
      <c r="A43" s="15"/>
      <c r="B43" s="14"/>
      <c r="C43" s="14"/>
      <c r="D43" s="14"/>
      <c r="E43" s="14"/>
      <c r="F43" s="1" t="s">
        <v>35</v>
      </c>
      <c r="G43" s="3">
        <f t="shared" ref="G43:M43" si="19">G49</f>
        <v>0</v>
      </c>
      <c r="H43" s="3">
        <f t="shared" si="19"/>
        <v>0</v>
      </c>
      <c r="I43" s="3">
        <f t="shared" si="19"/>
        <v>0</v>
      </c>
      <c r="J43" s="3">
        <f t="shared" si="19"/>
        <v>0</v>
      </c>
      <c r="K43" s="3">
        <f t="shared" si="19"/>
        <v>0</v>
      </c>
      <c r="L43" s="3">
        <f t="shared" si="19"/>
        <v>0</v>
      </c>
      <c r="M43" s="3">
        <f t="shared" si="19"/>
        <v>0</v>
      </c>
      <c r="N43" s="14"/>
      <c r="O43" s="14"/>
      <c r="P43" s="14"/>
      <c r="Q43" s="14"/>
      <c r="R43" s="14"/>
      <c r="S43" s="14"/>
      <c r="T43" s="14"/>
      <c r="U43" s="14"/>
      <c r="V43" s="14"/>
    </row>
    <row r="44" spans="1:22" ht="29.25" customHeight="1" x14ac:dyDescent="0.2">
      <c r="A44" s="15" t="s">
        <v>21</v>
      </c>
      <c r="B44" s="14" t="s">
        <v>37</v>
      </c>
      <c r="C44" s="16">
        <v>44197</v>
      </c>
      <c r="D44" s="16">
        <v>46387</v>
      </c>
      <c r="E44" s="14" t="s">
        <v>64</v>
      </c>
      <c r="F44" s="1" t="s">
        <v>31</v>
      </c>
      <c r="G44" s="3">
        <f>G50+G56+G62+G68</f>
        <v>3372029.7199999997</v>
      </c>
      <c r="H44" s="3">
        <f t="shared" ref="H44:M44" si="20">H50+H56+H62+H68</f>
        <v>1049602.24</v>
      </c>
      <c r="I44" s="3">
        <f t="shared" si="20"/>
        <v>793806</v>
      </c>
      <c r="J44" s="3">
        <f t="shared" si="20"/>
        <v>788053.71</v>
      </c>
      <c r="K44" s="3">
        <f t="shared" si="20"/>
        <v>740567.77</v>
      </c>
      <c r="L44" s="3">
        <f t="shared" si="20"/>
        <v>0</v>
      </c>
      <c r="M44" s="3">
        <f t="shared" si="20"/>
        <v>0</v>
      </c>
      <c r="N44" s="14" t="s">
        <v>14</v>
      </c>
      <c r="O44" s="14" t="s">
        <v>14</v>
      </c>
      <c r="P44" s="14" t="s">
        <v>14</v>
      </c>
      <c r="Q44" s="14" t="s">
        <v>14</v>
      </c>
      <c r="R44" s="14" t="s">
        <v>14</v>
      </c>
      <c r="S44" s="14" t="s">
        <v>14</v>
      </c>
      <c r="T44" s="14" t="s">
        <v>14</v>
      </c>
      <c r="U44" s="14" t="s">
        <v>14</v>
      </c>
      <c r="V44" s="14" t="s">
        <v>14</v>
      </c>
    </row>
    <row r="45" spans="1:22" ht="28.5" customHeight="1" x14ac:dyDescent="0.2">
      <c r="A45" s="15"/>
      <c r="B45" s="14"/>
      <c r="C45" s="16"/>
      <c r="D45" s="14"/>
      <c r="E45" s="14"/>
      <c r="F45" s="1" t="s">
        <v>32</v>
      </c>
      <c r="G45" s="3">
        <f t="shared" ref="G45:M45" si="21">G51+G57+G63+G69</f>
        <v>3372029.7199999997</v>
      </c>
      <c r="H45" s="3">
        <f t="shared" si="21"/>
        <v>1049602.24</v>
      </c>
      <c r="I45" s="3">
        <f t="shared" si="21"/>
        <v>793806</v>
      </c>
      <c r="J45" s="3">
        <f t="shared" si="21"/>
        <v>788053.71</v>
      </c>
      <c r="K45" s="3">
        <f t="shared" si="21"/>
        <v>740567.77</v>
      </c>
      <c r="L45" s="3">
        <f t="shared" si="21"/>
        <v>0</v>
      </c>
      <c r="M45" s="3">
        <f t="shared" si="21"/>
        <v>0</v>
      </c>
      <c r="N45" s="14"/>
      <c r="O45" s="14"/>
      <c r="P45" s="14"/>
      <c r="Q45" s="14"/>
      <c r="R45" s="14"/>
      <c r="S45" s="14"/>
      <c r="T45" s="14"/>
      <c r="U45" s="14"/>
      <c r="V45" s="14"/>
    </row>
    <row r="46" spans="1:22" ht="57" customHeight="1" x14ac:dyDescent="0.2">
      <c r="A46" s="15"/>
      <c r="B46" s="14"/>
      <c r="C46" s="16"/>
      <c r="D46" s="14"/>
      <c r="E46" s="14"/>
      <c r="F46" s="2" t="s">
        <v>33</v>
      </c>
      <c r="G46" s="3">
        <f t="shared" ref="G46:M46" si="22">G52+G58+G64+G70</f>
        <v>74992.61</v>
      </c>
      <c r="H46" s="3">
        <f t="shared" si="22"/>
        <v>20993.95</v>
      </c>
      <c r="I46" s="3">
        <f t="shared" si="22"/>
        <v>15876.66</v>
      </c>
      <c r="J46" s="3">
        <f t="shared" si="22"/>
        <v>15762</v>
      </c>
      <c r="K46" s="3">
        <f t="shared" si="22"/>
        <v>22360</v>
      </c>
      <c r="L46" s="3">
        <f t="shared" si="22"/>
        <v>0</v>
      </c>
      <c r="M46" s="3">
        <f t="shared" si="22"/>
        <v>0</v>
      </c>
      <c r="N46" s="14"/>
      <c r="O46" s="14"/>
      <c r="P46" s="14"/>
      <c r="Q46" s="14"/>
      <c r="R46" s="14"/>
      <c r="S46" s="14"/>
      <c r="T46" s="14"/>
      <c r="U46" s="14"/>
      <c r="V46" s="14"/>
    </row>
    <row r="47" spans="1:22" ht="26.25" customHeight="1" x14ac:dyDescent="0.2">
      <c r="A47" s="15"/>
      <c r="B47" s="14"/>
      <c r="C47" s="16"/>
      <c r="D47" s="14"/>
      <c r="E47" s="14"/>
      <c r="F47" s="1" t="s">
        <v>36</v>
      </c>
      <c r="G47" s="3">
        <f>G53+G59+G65+G71</f>
        <v>3297037.11</v>
      </c>
      <c r="H47" s="3">
        <f t="shared" ref="H47:M47" si="23">H53+H59+H65+H71</f>
        <v>1028608.29</v>
      </c>
      <c r="I47" s="3">
        <f t="shared" si="23"/>
        <v>777929.34</v>
      </c>
      <c r="J47" s="3">
        <f t="shared" si="23"/>
        <v>772291.71</v>
      </c>
      <c r="K47" s="3">
        <f t="shared" si="23"/>
        <v>718207.77</v>
      </c>
      <c r="L47" s="3">
        <f t="shared" si="23"/>
        <v>0</v>
      </c>
      <c r="M47" s="3">
        <f t="shared" si="23"/>
        <v>0</v>
      </c>
      <c r="N47" s="14"/>
      <c r="O47" s="14"/>
      <c r="P47" s="14"/>
      <c r="Q47" s="14"/>
      <c r="R47" s="14"/>
      <c r="S47" s="14"/>
      <c r="T47" s="14"/>
      <c r="U47" s="14"/>
      <c r="V47" s="14"/>
    </row>
    <row r="48" spans="1:22" ht="31.5" customHeight="1" x14ac:dyDescent="0.2">
      <c r="A48" s="15"/>
      <c r="B48" s="14"/>
      <c r="C48" s="16"/>
      <c r="D48" s="14"/>
      <c r="E48" s="14"/>
      <c r="F48" s="1" t="s">
        <v>34</v>
      </c>
      <c r="G48" s="3">
        <f t="shared" ref="G48:M48" si="24">G54+G60+G66+G72</f>
        <v>0</v>
      </c>
      <c r="H48" s="3">
        <f t="shared" si="24"/>
        <v>0</v>
      </c>
      <c r="I48" s="3">
        <f t="shared" si="24"/>
        <v>0</v>
      </c>
      <c r="J48" s="3">
        <f t="shared" si="24"/>
        <v>0</v>
      </c>
      <c r="K48" s="3">
        <f t="shared" si="24"/>
        <v>0</v>
      </c>
      <c r="L48" s="3">
        <f t="shared" si="24"/>
        <v>0</v>
      </c>
      <c r="M48" s="3">
        <f t="shared" si="24"/>
        <v>0</v>
      </c>
      <c r="N48" s="14"/>
      <c r="O48" s="14"/>
      <c r="P48" s="14"/>
      <c r="Q48" s="14"/>
      <c r="R48" s="14"/>
      <c r="S48" s="14"/>
      <c r="T48" s="14"/>
      <c r="U48" s="14"/>
      <c r="V48" s="14"/>
    </row>
    <row r="49" spans="1:22" ht="51" x14ac:dyDescent="0.2">
      <c r="A49" s="15"/>
      <c r="B49" s="14"/>
      <c r="C49" s="16"/>
      <c r="D49" s="14"/>
      <c r="E49" s="14"/>
      <c r="F49" s="1" t="s">
        <v>35</v>
      </c>
      <c r="G49" s="3">
        <f t="shared" ref="G49:M49" si="25">G55+G61+G67+G73</f>
        <v>0</v>
      </c>
      <c r="H49" s="3">
        <f t="shared" si="25"/>
        <v>0</v>
      </c>
      <c r="I49" s="3">
        <f t="shared" si="25"/>
        <v>0</v>
      </c>
      <c r="J49" s="3">
        <f t="shared" si="25"/>
        <v>0</v>
      </c>
      <c r="K49" s="3">
        <f t="shared" si="25"/>
        <v>0</v>
      </c>
      <c r="L49" s="3">
        <f t="shared" si="25"/>
        <v>0</v>
      </c>
      <c r="M49" s="3">
        <f t="shared" si="25"/>
        <v>0</v>
      </c>
      <c r="N49" s="14"/>
      <c r="O49" s="14"/>
      <c r="P49" s="14"/>
      <c r="Q49" s="14"/>
      <c r="R49" s="14"/>
      <c r="S49" s="14"/>
      <c r="T49" s="14"/>
      <c r="U49" s="14"/>
      <c r="V49" s="14"/>
    </row>
    <row r="50" spans="1:22" ht="26.25" customHeight="1" x14ac:dyDescent="0.2">
      <c r="A50" s="15" t="s">
        <v>22</v>
      </c>
      <c r="B50" s="14" t="s">
        <v>38</v>
      </c>
      <c r="C50" s="16">
        <v>44197</v>
      </c>
      <c r="D50" s="16">
        <v>46387</v>
      </c>
      <c r="E50" s="14" t="s">
        <v>64</v>
      </c>
      <c r="F50" s="1" t="s">
        <v>31</v>
      </c>
      <c r="G50" s="3">
        <f>G51+G55</f>
        <v>3372029.7199999997</v>
      </c>
      <c r="H50" s="3">
        <f t="shared" ref="H50:M50" si="26">H51+H55</f>
        <v>1049602.24</v>
      </c>
      <c r="I50" s="3">
        <f t="shared" si="26"/>
        <v>793806</v>
      </c>
      <c r="J50" s="3">
        <f t="shared" si="26"/>
        <v>788053.71</v>
      </c>
      <c r="K50" s="3">
        <f t="shared" si="26"/>
        <v>740567.77</v>
      </c>
      <c r="L50" s="3">
        <f t="shared" si="26"/>
        <v>0</v>
      </c>
      <c r="M50" s="3">
        <f t="shared" si="26"/>
        <v>0</v>
      </c>
      <c r="N50" s="14" t="s">
        <v>42</v>
      </c>
      <c r="O50" s="14" t="s">
        <v>40</v>
      </c>
      <c r="P50" s="14">
        <f>SUM(Q50:V55)</f>
        <v>1.8380000000000001</v>
      </c>
      <c r="Q50" s="14">
        <v>0.40300000000000002</v>
      </c>
      <c r="R50" s="14">
        <v>0.43</v>
      </c>
      <c r="S50" s="14">
        <v>0.27100000000000002</v>
      </c>
      <c r="T50" s="14">
        <v>0.20399999999999999</v>
      </c>
      <c r="U50" s="14">
        <v>0.28000000000000003</v>
      </c>
      <c r="V50" s="14">
        <v>0.25</v>
      </c>
    </row>
    <row r="51" spans="1:22" ht="25.5" x14ac:dyDescent="0.2">
      <c r="A51" s="15"/>
      <c r="B51" s="14"/>
      <c r="C51" s="16"/>
      <c r="D51" s="14"/>
      <c r="E51" s="14"/>
      <c r="F51" s="1" t="s">
        <v>32</v>
      </c>
      <c r="G51" s="3">
        <f>G52+G53+G54</f>
        <v>3372029.7199999997</v>
      </c>
      <c r="H51" s="3">
        <f t="shared" ref="H51:M51" si="27">H52+H53+H54</f>
        <v>1049602.24</v>
      </c>
      <c r="I51" s="3">
        <f t="shared" si="27"/>
        <v>793806</v>
      </c>
      <c r="J51" s="3">
        <f t="shared" si="27"/>
        <v>788053.71</v>
      </c>
      <c r="K51" s="3">
        <f t="shared" si="27"/>
        <v>740567.77</v>
      </c>
      <c r="L51" s="3">
        <f t="shared" si="27"/>
        <v>0</v>
      </c>
      <c r="M51" s="3">
        <f t="shared" si="27"/>
        <v>0</v>
      </c>
      <c r="N51" s="14"/>
      <c r="O51" s="14"/>
      <c r="P51" s="14"/>
      <c r="Q51" s="14"/>
      <c r="R51" s="14"/>
      <c r="S51" s="14"/>
      <c r="T51" s="14"/>
      <c r="U51" s="14"/>
      <c r="V51" s="14"/>
    </row>
    <row r="52" spans="1:22" ht="53.25" customHeight="1" x14ac:dyDescent="0.2">
      <c r="A52" s="15"/>
      <c r="B52" s="14"/>
      <c r="C52" s="16"/>
      <c r="D52" s="14"/>
      <c r="E52" s="14"/>
      <c r="F52" s="2" t="s">
        <v>33</v>
      </c>
      <c r="G52" s="3">
        <f>H52+I52+J52+K52+L52+M52</f>
        <v>74992.61</v>
      </c>
      <c r="H52" s="3">
        <v>20993.95</v>
      </c>
      <c r="I52" s="3">
        <v>15876.66</v>
      </c>
      <c r="J52" s="3">
        <v>15762</v>
      </c>
      <c r="K52" s="3">
        <v>22360</v>
      </c>
      <c r="L52" s="3">
        <v>0</v>
      </c>
      <c r="M52" s="3">
        <v>0</v>
      </c>
      <c r="N52" s="14"/>
      <c r="O52" s="14"/>
      <c r="P52" s="14"/>
      <c r="Q52" s="14"/>
      <c r="R52" s="14"/>
      <c r="S52" s="14"/>
      <c r="T52" s="14"/>
      <c r="U52" s="14"/>
      <c r="V52" s="14"/>
    </row>
    <row r="53" spans="1:22" ht="26.25" customHeight="1" x14ac:dyDescent="0.2">
      <c r="A53" s="15"/>
      <c r="B53" s="14"/>
      <c r="C53" s="16"/>
      <c r="D53" s="14"/>
      <c r="E53" s="14"/>
      <c r="F53" s="1" t="s">
        <v>36</v>
      </c>
      <c r="G53" s="3">
        <f>H53+I53+J53+K53+L53+M53</f>
        <v>3297037.11</v>
      </c>
      <c r="H53" s="3">
        <v>1028608.29</v>
      </c>
      <c r="I53" s="3">
        <v>777929.34</v>
      </c>
      <c r="J53" s="3">
        <v>772291.71</v>
      </c>
      <c r="K53" s="3">
        <v>718207.77</v>
      </c>
      <c r="L53" s="3">
        <v>0</v>
      </c>
      <c r="M53" s="3">
        <v>0</v>
      </c>
      <c r="N53" s="14"/>
      <c r="O53" s="14"/>
      <c r="P53" s="14"/>
      <c r="Q53" s="14"/>
      <c r="R53" s="14"/>
      <c r="S53" s="14"/>
      <c r="T53" s="14"/>
      <c r="U53" s="14"/>
      <c r="V53" s="14"/>
    </row>
    <row r="54" spans="1:22" ht="33.75" customHeight="1" x14ac:dyDescent="0.2">
      <c r="A54" s="15"/>
      <c r="B54" s="14"/>
      <c r="C54" s="16"/>
      <c r="D54" s="14"/>
      <c r="E54" s="14"/>
      <c r="F54" s="1" t="s">
        <v>34</v>
      </c>
      <c r="G54" s="3">
        <f>H54+I54+J54+K54+L54+M54</f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14"/>
      <c r="O54" s="14"/>
      <c r="P54" s="14"/>
      <c r="Q54" s="14"/>
      <c r="R54" s="14"/>
      <c r="S54" s="14"/>
      <c r="T54" s="14"/>
      <c r="U54" s="14"/>
      <c r="V54" s="14"/>
    </row>
    <row r="55" spans="1:22" ht="51" x14ac:dyDescent="0.2">
      <c r="A55" s="15"/>
      <c r="B55" s="14"/>
      <c r="C55" s="16"/>
      <c r="D55" s="14"/>
      <c r="E55" s="14"/>
      <c r="F55" s="1" t="s">
        <v>35</v>
      </c>
      <c r="G55" s="3">
        <f>G58</f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14"/>
      <c r="O55" s="14"/>
      <c r="P55" s="14"/>
      <c r="Q55" s="14"/>
      <c r="R55" s="14"/>
      <c r="S55" s="14"/>
      <c r="T55" s="14"/>
      <c r="U55" s="14"/>
      <c r="V55" s="14"/>
    </row>
    <row r="56" spans="1:22" ht="29.25" customHeight="1" x14ac:dyDescent="0.2">
      <c r="A56" s="15" t="s">
        <v>23</v>
      </c>
      <c r="B56" s="14" t="s">
        <v>114</v>
      </c>
      <c r="C56" s="16">
        <v>44197</v>
      </c>
      <c r="D56" s="16">
        <v>46387</v>
      </c>
      <c r="E56" s="14" t="s">
        <v>64</v>
      </c>
      <c r="F56" s="1" t="s">
        <v>31</v>
      </c>
      <c r="G56" s="3">
        <f>G57+G61</f>
        <v>0</v>
      </c>
      <c r="H56" s="3">
        <f t="shared" ref="H56:M56" si="28">H57+H61</f>
        <v>0</v>
      </c>
      <c r="I56" s="3">
        <f t="shared" si="28"/>
        <v>0</v>
      </c>
      <c r="J56" s="3">
        <f t="shared" si="28"/>
        <v>0</v>
      </c>
      <c r="K56" s="3">
        <f t="shared" si="28"/>
        <v>0</v>
      </c>
      <c r="L56" s="3">
        <f t="shared" si="28"/>
        <v>0</v>
      </c>
      <c r="M56" s="3">
        <f t="shared" si="28"/>
        <v>0</v>
      </c>
      <c r="N56" s="14" t="s">
        <v>63</v>
      </c>
      <c r="O56" s="14" t="s">
        <v>24</v>
      </c>
      <c r="P56" s="14" t="s">
        <v>62</v>
      </c>
      <c r="Q56" s="14" t="s">
        <v>62</v>
      </c>
      <c r="R56" s="14" t="s">
        <v>62</v>
      </c>
      <c r="S56" s="14" t="s">
        <v>62</v>
      </c>
      <c r="T56" s="14" t="s">
        <v>62</v>
      </c>
      <c r="U56" s="14" t="s">
        <v>62</v>
      </c>
      <c r="V56" s="14" t="s">
        <v>62</v>
      </c>
    </row>
    <row r="57" spans="1:22" ht="25.5" x14ac:dyDescent="0.2">
      <c r="A57" s="15"/>
      <c r="B57" s="14"/>
      <c r="C57" s="16"/>
      <c r="D57" s="14"/>
      <c r="E57" s="14"/>
      <c r="F57" s="1" t="s">
        <v>32</v>
      </c>
      <c r="G57" s="3">
        <f>G58+G59+G60</f>
        <v>0</v>
      </c>
      <c r="H57" s="3">
        <f t="shared" ref="H57:M57" si="29">H58+H59+H60</f>
        <v>0</v>
      </c>
      <c r="I57" s="3">
        <f t="shared" si="29"/>
        <v>0</v>
      </c>
      <c r="J57" s="3">
        <f t="shared" si="29"/>
        <v>0</v>
      </c>
      <c r="K57" s="3">
        <f t="shared" si="29"/>
        <v>0</v>
      </c>
      <c r="L57" s="3">
        <f t="shared" si="29"/>
        <v>0</v>
      </c>
      <c r="M57" s="3">
        <f t="shared" si="29"/>
        <v>0</v>
      </c>
      <c r="N57" s="14"/>
      <c r="O57" s="14"/>
      <c r="P57" s="14"/>
      <c r="Q57" s="14"/>
      <c r="R57" s="14"/>
      <c r="S57" s="14"/>
      <c r="T57" s="14"/>
      <c r="U57" s="14"/>
      <c r="V57" s="14"/>
    </row>
    <row r="58" spans="1:22" ht="54" customHeight="1" x14ac:dyDescent="0.2">
      <c r="A58" s="15"/>
      <c r="B58" s="14"/>
      <c r="C58" s="16"/>
      <c r="D58" s="14"/>
      <c r="E58" s="14"/>
      <c r="F58" s="2" t="s">
        <v>33</v>
      </c>
      <c r="G58" s="3">
        <f>H58+I58+J58+K58+L58+M58</f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14"/>
      <c r="O58" s="14"/>
      <c r="P58" s="14"/>
      <c r="Q58" s="14"/>
      <c r="R58" s="14"/>
      <c r="S58" s="14"/>
      <c r="T58" s="14"/>
      <c r="U58" s="14"/>
      <c r="V58" s="14"/>
    </row>
    <row r="59" spans="1:22" ht="30.75" customHeight="1" x14ac:dyDescent="0.2">
      <c r="A59" s="15"/>
      <c r="B59" s="14"/>
      <c r="C59" s="16"/>
      <c r="D59" s="14"/>
      <c r="E59" s="14"/>
      <c r="F59" s="1" t="s">
        <v>36</v>
      </c>
      <c r="G59" s="3">
        <f>H59+I59+J59+K59+L59+M59</f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14"/>
      <c r="O59" s="14"/>
      <c r="P59" s="14"/>
      <c r="Q59" s="14"/>
      <c r="R59" s="14"/>
      <c r="S59" s="14"/>
      <c r="T59" s="14"/>
      <c r="U59" s="14"/>
      <c r="V59" s="14"/>
    </row>
    <row r="60" spans="1:22" ht="30.75" customHeight="1" x14ac:dyDescent="0.2">
      <c r="A60" s="15"/>
      <c r="B60" s="14"/>
      <c r="C60" s="16"/>
      <c r="D60" s="14"/>
      <c r="E60" s="14"/>
      <c r="F60" s="1" t="s">
        <v>34</v>
      </c>
      <c r="G60" s="3">
        <f>H60+I60+J60+K60+L60+M60</f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14"/>
      <c r="O60" s="14"/>
      <c r="P60" s="14"/>
      <c r="Q60" s="14"/>
      <c r="R60" s="14"/>
      <c r="S60" s="14"/>
      <c r="T60" s="14"/>
      <c r="U60" s="14"/>
      <c r="V60" s="14"/>
    </row>
    <row r="61" spans="1:22" ht="51" x14ac:dyDescent="0.2">
      <c r="A61" s="15"/>
      <c r="B61" s="14"/>
      <c r="C61" s="16"/>
      <c r="D61" s="14"/>
      <c r="E61" s="14"/>
      <c r="F61" s="1" t="s">
        <v>35</v>
      </c>
      <c r="G61" s="3">
        <f>H61+I61+J61+K61+L61+M61</f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14"/>
      <c r="O61" s="14"/>
      <c r="P61" s="14"/>
      <c r="Q61" s="14"/>
      <c r="R61" s="14"/>
      <c r="S61" s="14"/>
      <c r="T61" s="14"/>
      <c r="U61" s="14"/>
      <c r="V61" s="14"/>
    </row>
    <row r="62" spans="1:22" ht="27.75" customHeight="1" x14ac:dyDescent="0.2">
      <c r="A62" s="15" t="s">
        <v>25</v>
      </c>
      <c r="B62" s="14" t="s">
        <v>80</v>
      </c>
      <c r="C62" s="16">
        <v>44197</v>
      </c>
      <c r="D62" s="16">
        <v>46387</v>
      </c>
      <c r="E62" s="14" t="s">
        <v>64</v>
      </c>
      <c r="F62" s="1" t="s">
        <v>31</v>
      </c>
      <c r="G62" s="3">
        <f>G63+G67</f>
        <v>0</v>
      </c>
      <c r="H62" s="3">
        <f t="shared" ref="H62:M62" si="30">H63+H67</f>
        <v>0</v>
      </c>
      <c r="I62" s="3">
        <f t="shared" si="30"/>
        <v>0</v>
      </c>
      <c r="J62" s="3">
        <f t="shared" si="30"/>
        <v>0</v>
      </c>
      <c r="K62" s="3">
        <f t="shared" si="30"/>
        <v>0</v>
      </c>
      <c r="L62" s="3">
        <f t="shared" si="30"/>
        <v>0</v>
      </c>
      <c r="M62" s="3">
        <f t="shared" si="30"/>
        <v>0</v>
      </c>
      <c r="N62" s="14" t="s">
        <v>70</v>
      </c>
      <c r="O62" s="14" t="s">
        <v>41</v>
      </c>
      <c r="P62" s="14">
        <f>SUM(Q62:V67)</f>
        <v>0.49</v>
      </c>
      <c r="Q62" s="14" t="s">
        <v>62</v>
      </c>
      <c r="R62" s="14">
        <v>9.5000000000000001E-2</v>
      </c>
      <c r="S62" s="14">
        <v>9.5000000000000001E-2</v>
      </c>
      <c r="T62" s="14">
        <v>0.1</v>
      </c>
      <c r="U62" s="14">
        <v>0.1</v>
      </c>
      <c r="V62" s="14">
        <v>0.1</v>
      </c>
    </row>
    <row r="63" spans="1:22" ht="25.5" x14ac:dyDescent="0.2">
      <c r="A63" s="15"/>
      <c r="B63" s="14"/>
      <c r="C63" s="16"/>
      <c r="D63" s="14"/>
      <c r="E63" s="14"/>
      <c r="F63" s="1" t="s">
        <v>32</v>
      </c>
      <c r="G63" s="3">
        <f>G64+G65+G66</f>
        <v>0</v>
      </c>
      <c r="H63" s="3">
        <f t="shared" ref="H63:M63" si="31">H64+H65+H66</f>
        <v>0</v>
      </c>
      <c r="I63" s="3">
        <f t="shared" si="31"/>
        <v>0</v>
      </c>
      <c r="J63" s="3">
        <f t="shared" si="31"/>
        <v>0</v>
      </c>
      <c r="K63" s="3">
        <f t="shared" si="31"/>
        <v>0</v>
      </c>
      <c r="L63" s="3">
        <f t="shared" si="31"/>
        <v>0</v>
      </c>
      <c r="M63" s="3">
        <f t="shared" si="31"/>
        <v>0</v>
      </c>
      <c r="N63" s="14"/>
      <c r="O63" s="14"/>
      <c r="P63" s="14"/>
      <c r="Q63" s="14"/>
      <c r="R63" s="14"/>
      <c r="S63" s="14"/>
      <c r="T63" s="14"/>
      <c r="U63" s="14"/>
      <c r="V63" s="14"/>
    </row>
    <row r="64" spans="1:22" ht="60" customHeight="1" x14ac:dyDescent="0.2">
      <c r="A64" s="15"/>
      <c r="B64" s="14"/>
      <c r="C64" s="16"/>
      <c r="D64" s="14"/>
      <c r="E64" s="14"/>
      <c r="F64" s="2" t="s">
        <v>33</v>
      </c>
      <c r="G64" s="3">
        <f>H64+I64+J64+K64+L64+M64</f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14"/>
      <c r="O64" s="14"/>
      <c r="P64" s="14"/>
      <c r="Q64" s="14"/>
      <c r="R64" s="14"/>
      <c r="S64" s="14"/>
      <c r="T64" s="14"/>
      <c r="U64" s="14"/>
      <c r="V64" s="14"/>
    </row>
    <row r="65" spans="1:22" ht="33.75" customHeight="1" x14ac:dyDescent="0.2">
      <c r="A65" s="15"/>
      <c r="B65" s="14"/>
      <c r="C65" s="16"/>
      <c r="D65" s="14"/>
      <c r="E65" s="14"/>
      <c r="F65" s="1" t="s">
        <v>36</v>
      </c>
      <c r="G65" s="3">
        <f>H65+I65+J65+K65+L65+M65</f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14"/>
      <c r="O65" s="14"/>
      <c r="P65" s="14"/>
      <c r="Q65" s="14"/>
      <c r="R65" s="14"/>
      <c r="S65" s="14"/>
      <c r="T65" s="14"/>
      <c r="U65" s="14"/>
      <c r="V65" s="14"/>
    </row>
    <row r="66" spans="1:22" ht="25.5" x14ac:dyDescent="0.2">
      <c r="A66" s="15"/>
      <c r="B66" s="14"/>
      <c r="C66" s="16"/>
      <c r="D66" s="14"/>
      <c r="E66" s="14"/>
      <c r="F66" s="1" t="s">
        <v>34</v>
      </c>
      <c r="G66" s="3">
        <f>H66+I66+J66+K66+L66+M66</f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14"/>
      <c r="O66" s="14"/>
      <c r="P66" s="14"/>
      <c r="Q66" s="14"/>
      <c r="R66" s="14"/>
      <c r="S66" s="14"/>
      <c r="T66" s="14"/>
      <c r="U66" s="14"/>
      <c r="V66" s="14"/>
    </row>
    <row r="67" spans="1:22" ht="51" x14ac:dyDescent="0.2">
      <c r="A67" s="15"/>
      <c r="B67" s="14"/>
      <c r="C67" s="16"/>
      <c r="D67" s="14"/>
      <c r="E67" s="14"/>
      <c r="F67" s="1" t="s">
        <v>35</v>
      </c>
      <c r="G67" s="3">
        <f>H67+I67+J67+K67+L67+M67</f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14"/>
      <c r="O67" s="14"/>
      <c r="P67" s="14"/>
      <c r="Q67" s="14"/>
      <c r="R67" s="14"/>
      <c r="S67" s="14"/>
      <c r="T67" s="14"/>
      <c r="U67" s="14"/>
      <c r="V67" s="14"/>
    </row>
    <row r="68" spans="1:22" ht="30" customHeight="1" x14ac:dyDescent="0.2">
      <c r="A68" s="15" t="s">
        <v>39</v>
      </c>
      <c r="B68" s="14" t="s">
        <v>81</v>
      </c>
      <c r="C68" s="16">
        <v>44197</v>
      </c>
      <c r="D68" s="16">
        <v>46387</v>
      </c>
      <c r="E68" s="14" t="s">
        <v>64</v>
      </c>
      <c r="F68" s="1" t="s">
        <v>31</v>
      </c>
      <c r="G68" s="3">
        <f>G69+G73</f>
        <v>0</v>
      </c>
      <c r="H68" s="3">
        <f t="shared" ref="H68:M68" si="32">H69+H73</f>
        <v>0</v>
      </c>
      <c r="I68" s="3">
        <f t="shared" si="32"/>
        <v>0</v>
      </c>
      <c r="J68" s="3">
        <f t="shared" si="32"/>
        <v>0</v>
      </c>
      <c r="K68" s="3">
        <f t="shared" si="32"/>
        <v>0</v>
      </c>
      <c r="L68" s="3">
        <f t="shared" si="32"/>
        <v>0</v>
      </c>
      <c r="M68" s="3">
        <f t="shared" si="32"/>
        <v>0</v>
      </c>
      <c r="N68" s="14" t="s">
        <v>67</v>
      </c>
      <c r="O68" s="14" t="s">
        <v>41</v>
      </c>
      <c r="P68" s="14">
        <f>SUM(Q68:V73)</f>
        <v>0.55000000000000004</v>
      </c>
      <c r="Q68" s="14" t="s">
        <v>62</v>
      </c>
      <c r="R68" s="14">
        <v>0.1</v>
      </c>
      <c r="S68" s="14">
        <v>0.11</v>
      </c>
      <c r="T68" s="14">
        <v>0.11</v>
      </c>
      <c r="U68" s="14">
        <v>0.11</v>
      </c>
      <c r="V68" s="14">
        <v>0.12</v>
      </c>
    </row>
    <row r="69" spans="1:22" ht="25.5" x14ac:dyDescent="0.2">
      <c r="A69" s="15"/>
      <c r="B69" s="14"/>
      <c r="C69" s="16"/>
      <c r="D69" s="14"/>
      <c r="E69" s="14"/>
      <c r="F69" s="1" t="s">
        <v>32</v>
      </c>
      <c r="G69" s="3">
        <f>G70+G71+G72</f>
        <v>0</v>
      </c>
      <c r="H69" s="3">
        <f t="shared" ref="H69:M69" si="33">H70+H71+H72</f>
        <v>0</v>
      </c>
      <c r="I69" s="3">
        <f t="shared" si="33"/>
        <v>0</v>
      </c>
      <c r="J69" s="3">
        <f t="shared" si="33"/>
        <v>0</v>
      </c>
      <c r="K69" s="3">
        <f t="shared" si="33"/>
        <v>0</v>
      </c>
      <c r="L69" s="3">
        <f t="shared" si="33"/>
        <v>0</v>
      </c>
      <c r="M69" s="3">
        <f t="shared" si="33"/>
        <v>0</v>
      </c>
      <c r="N69" s="14"/>
      <c r="O69" s="14"/>
      <c r="P69" s="14"/>
      <c r="Q69" s="14"/>
      <c r="R69" s="14"/>
      <c r="S69" s="14"/>
      <c r="T69" s="14"/>
      <c r="U69" s="14"/>
      <c r="V69" s="14"/>
    </row>
    <row r="70" spans="1:22" ht="52.5" customHeight="1" x14ac:dyDescent="0.2">
      <c r="A70" s="15"/>
      <c r="B70" s="14"/>
      <c r="C70" s="16"/>
      <c r="D70" s="14"/>
      <c r="E70" s="14"/>
      <c r="F70" s="2" t="s">
        <v>33</v>
      </c>
      <c r="G70" s="3">
        <f>H70+I70+J70+K70+L70+M70</f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14"/>
      <c r="O70" s="14"/>
      <c r="P70" s="14"/>
      <c r="Q70" s="14"/>
      <c r="R70" s="14"/>
      <c r="S70" s="14"/>
      <c r="T70" s="14"/>
      <c r="U70" s="14"/>
      <c r="V70" s="14"/>
    </row>
    <row r="71" spans="1:22" ht="30.75" customHeight="1" x14ac:dyDescent="0.2">
      <c r="A71" s="15"/>
      <c r="B71" s="14"/>
      <c r="C71" s="16"/>
      <c r="D71" s="14"/>
      <c r="E71" s="14"/>
      <c r="F71" s="1" t="s">
        <v>36</v>
      </c>
      <c r="G71" s="3">
        <f>H71+I71+J71+K71+L71+M71</f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14"/>
      <c r="O71" s="14"/>
      <c r="P71" s="14"/>
      <c r="Q71" s="14"/>
      <c r="R71" s="14"/>
      <c r="S71" s="14"/>
      <c r="T71" s="14"/>
      <c r="U71" s="14"/>
      <c r="V71" s="14"/>
    </row>
    <row r="72" spans="1:22" ht="25.5" x14ac:dyDescent="0.2">
      <c r="A72" s="15"/>
      <c r="B72" s="14"/>
      <c r="C72" s="16"/>
      <c r="D72" s="14"/>
      <c r="E72" s="14"/>
      <c r="F72" s="1" t="s">
        <v>34</v>
      </c>
      <c r="G72" s="3">
        <f>H72+I72+J72+K72+L72+M72</f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14"/>
      <c r="O72" s="14"/>
      <c r="P72" s="14"/>
      <c r="Q72" s="14"/>
      <c r="R72" s="14"/>
      <c r="S72" s="14"/>
      <c r="T72" s="14"/>
      <c r="U72" s="14"/>
      <c r="V72" s="14"/>
    </row>
    <row r="73" spans="1:22" ht="51" customHeight="1" x14ac:dyDescent="0.2">
      <c r="A73" s="15"/>
      <c r="B73" s="14"/>
      <c r="C73" s="16"/>
      <c r="D73" s="14"/>
      <c r="E73" s="14"/>
      <c r="F73" s="1" t="s">
        <v>35</v>
      </c>
      <c r="G73" s="3">
        <f>H73+I73+J73+K73+L73+M73</f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14"/>
      <c r="O73" s="14"/>
      <c r="P73" s="14"/>
      <c r="Q73" s="14"/>
      <c r="R73" s="14"/>
      <c r="S73" s="14"/>
      <c r="T73" s="14"/>
      <c r="U73" s="14"/>
      <c r="V73" s="14"/>
    </row>
    <row r="74" spans="1:22" ht="28.5" customHeight="1" x14ac:dyDescent="0.2">
      <c r="A74" s="15" t="s">
        <v>1</v>
      </c>
      <c r="B74" s="14" t="s">
        <v>72</v>
      </c>
      <c r="C74" s="14"/>
      <c r="D74" s="14"/>
      <c r="E74" s="14"/>
      <c r="F74" s="1" t="s">
        <v>31</v>
      </c>
      <c r="G74" s="3">
        <f>G80</f>
        <v>17449208.52</v>
      </c>
      <c r="H74" s="3">
        <f t="shared" ref="H74:M74" si="34">H80</f>
        <v>2201158.25</v>
      </c>
      <c r="I74" s="3">
        <f t="shared" si="34"/>
        <v>2666903.0499999998</v>
      </c>
      <c r="J74" s="3">
        <f t="shared" si="34"/>
        <v>3583698.9599999995</v>
      </c>
      <c r="K74" s="3">
        <f t="shared" si="34"/>
        <v>3495613.86</v>
      </c>
      <c r="L74" s="3">
        <f t="shared" si="34"/>
        <v>2759204.16</v>
      </c>
      <c r="M74" s="3">
        <f t="shared" si="34"/>
        <v>2742630.24</v>
      </c>
      <c r="N74" s="14" t="s">
        <v>14</v>
      </c>
      <c r="O74" s="14" t="s">
        <v>14</v>
      </c>
      <c r="P74" s="14" t="s">
        <v>14</v>
      </c>
      <c r="Q74" s="14" t="s">
        <v>14</v>
      </c>
      <c r="R74" s="14" t="s">
        <v>14</v>
      </c>
      <c r="S74" s="14" t="s">
        <v>14</v>
      </c>
      <c r="T74" s="14" t="s">
        <v>14</v>
      </c>
      <c r="U74" s="14" t="s">
        <v>14</v>
      </c>
      <c r="V74" s="14" t="s">
        <v>14</v>
      </c>
    </row>
    <row r="75" spans="1:22" ht="27.75" customHeight="1" x14ac:dyDescent="0.2">
      <c r="A75" s="15"/>
      <c r="B75" s="14"/>
      <c r="C75" s="14"/>
      <c r="D75" s="14"/>
      <c r="E75" s="14"/>
      <c r="F75" s="1" t="s">
        <v>32</v>
      </c>
      <c r="G75" s="3">
        <f t="shared" ref="G75:M75" si="35">G81</f>
        <v>17449208.52</v>
      </c>
      <c r="H75" s="3">
        <f t="shared" si="35"/>
        <v>2201158.25</v>
      </c>
      <c r="I75" s="3">
        <f t="shared" si="35"/>
        <v>2666903.0499999998</v>
      </c>
      <c r="J75" s="3">
        <f t="shared" si="35"/>
        <v>3583698.9599999995</v>
      </c>
      <c r="K75" s="3">
        <f t="shared" si="35"/>
        <v>3495613.86</v>
      </c>
      <c r="L75" s="3">
        <f t="shared" si="35"/>
        <v>2759204.16</v>
      </c>
      <c r="M75" s="3">
        <f t="shared" si="35"/>
        <v>2742630.24</v>
      </c>
      <c r="N75" s="14"/>
      <c r="O75" s="14"/>
      <c r="P75" s="14"/>
      <c r="Q75" s="14"/>
      <c r="R75" s="14"/>
      <c r="S75" s="14"/>
      <c r="T75" s="14"/>
      <c r="U75" s="14"/>
      <c r="V75" s="14"/>
    </row>
    <row r="76" spans="1:22" ht="57" customHeight="1" x14ac:dyDescent="0.2">
      <c r="A76" s="15"/>
      <c r="B76" s="14"/>
      <c r="C76" s="14"/>
      <c r="D76" s="14"/>
      <c r="E76" s="14"/>
      <c r="F76" s="2" t="s">
        <v>33</v>
      </c>
      <c r="G76" s="3">
        <f t="shared" ref="G76:M76" si="36">G82</f>
        <v>17419637.040000003</v>
      </c>
      <c r="H76" s="3">
        <f t="shared" si="36"/>
        <v>2201158.25</v>
      </c>
      <c r="I76" s="3">
        <f t="shared" si="36"/>
        <v>2666903.0499999998</v>
      </c>
      <c r="J76" s="3">
        <f t="shared" si="36"/>
        <v>3570215.8099999996</v>
      </c>
      <c r="K76" s="3">
        <f t="shared" si="36"/>
        <v>3479525.53</v>
      </c>
      <c r="L76" s="3">
        <f t="shared" si="36"/>
        <v>2759204.16</v>
      </c>
      <c r="M76" s="3">
        <f t="shared" si="36"/>
        <v>2742630.24</v>
      </c>
      <c r="N76" s="14"/>
      <c r="O76" s="14"/>
      <c r="P76" s="14"/>
      <c r="Q76" s="14"/>
      <c r="R76" s="14"/>
      <c r="S76" s="14"/>
      <c r="T76" s="14"/>
      <c r="U76" s="14"/>
      <c r="V76" s="14"/>
    </row>
    <row r="77" spans="1:22" ht="29.25" customHeight="1" x14ac:dyDescent="0.2">
      <c r="A77" s="15"/>
      <c r="B77" s="14"/>
      <c r="C77" s="14"/>
      <c r="D77" s="14"/>
      <c r="E77" s="14"/>
      <c r="F77" s="1" t="s">
        <v>36</v>
      </c>
      <c r="G77" s="3">
        <f t="shared" ref="G77:M77" si="37">G83</f>
        <v>29571.48</v>
      </c>
      <c r="H77" s="3">
        <f t="shared" si="37"/>
        <v>0</v>
      </c>
      <c r="I77" s="3">
        <f t="shared" si="37"/>
        <v>0</v>
      </c>
      <c r="J77" s="3">
        <f t="shared" si="37"/>
        <v>13483.15</v>
      </c>
      <c r="K77" s="3">
        <f t="shared" si="37"/>
        <v>16088.33</v>
      </c>
      <c r="L77" s="3">
        <f t="shared" si="37"/>
        <v>0</v>
      </c>
      <c r="M77" s="3">
        <f t="shared" si="37"/>
        <v>0</v>
      </c>
      <c r="N77" s="14"/>
      <c r="O77" s="14"/>
      <c r="P77" s="14"/>
      <c r="Q77" s="14"/>
      <c r="R77" s="14"/>
      <c r="S77" s="14"/>
      <c r="T77" s="14"/>
      <c r="U77" s="14"/>
      <c r="V77" s="14"/>
    </row>
    <row r="78" spans="1:22" ht="27" customHeight="1" x14ac:dyDescent="0.2">
      <c r="A78" s="15"/>
      <c r="B78" s="14"/>
      <c r="C78" s="14"/>
      <c r="D78" s="14"/>
      <c r="E78" s="14"/>
      <c r="F78" s="1" t="s">
        <v>34</v>
      </c>
      <c r="G78" s="3">
        <f t="shared" ref="G78:M78" si="38">G84</f>
        <v>0</v>
      </c>
      <c r="H78" s="3">
        <f t="shared" si="38"/>
        <v>0</v>
      </c>
      <c r="I78" s="3">
        <f t="shared" si="38"/>
        <v>0</v>
      </c>
      <c r="J78" s="3">
        <f t="shared" si="38"/>
        <v>0</v>
      </c>
      <c r="K78" s="3">
        <f t="shared" si="38"/>
        <v>0</v>
      </c>
      <c r="L78" s="3">
        <f t="shared" si="38"/>
        <v>0</v>
      </c>
      <c r="M78" s="3">
        <f t="shared" si="38"/>
        <v>0</v>
      </c>
      <c r="N78" s="14"/>
      <c r="O78" s="14"/>
      <c r="P78" s="14"/>
      <c r="Q78" s="14"/>
      <c r="R78" s="14"/>
      <c r="S78" s="14"/>
      <c r="T78" s="14"/>
      <c r="U78" s="14"/>
      <c r="V78" s="14"/>
    </row>
    <row r="79" spans="1:22" ht="50.25" customHeight="1" x14ac:dyDescent="0.2">
      <c r="A79" s="15"/>
      <c r="B79" s="14"/>
      <c r="C79" s="14"/>
      <c r="D79" s="14"/>
      <c r="E79" s="14"/>
      <c r="F79" s="1" t="s">
        <v>35</v>
      </c>
      <c r="G79" s="3">
        <f t="shared" ref="G79:M79" si="39">G85</f>
        <v>0</v>
      </c>
      <c r="H79" s="3">
        <f t="shared" si="39"/>
        <v>0</v>
      </c>
      <c r="I79" s="3">
        <f t="shared" si="39"/>
        <v>0</v>
      </c>
      <c r="J79" s="3">
        <f t="shared" si="39"/>
        <v>0</v>
      </c>
      <c r="K79" s="3">
        <f t="shared" si="39"/>
        <v>0</v>
      </c>
      <c r="L79" s="3">
        <f t="shared" si="39"/>
        <v>0</v>
      </c>
      <c r="M79" s="3">
        <f t="shared" si="39"/>
        <v>0</v>
      </c>
      <c r="N79" s="14"/>
      <c r="O79" s="14"/>
      <c r="P79" s="14"/>
      <c r="Q79" s="14"/>
      <c r="R79" s="14"/>
      <c r="S79" s="14"/>
      <c r="T79" s="14"/>
      <c r="U79" s="14"/>
      <c r="V79" s="14"/>
    </row>
    <row r="80" spans="1:22" ht="27" customHeight="1" x14ac:dyDescent="0.2">
      <c r="A80" s="15" t="s">
        <v>2</v>
      </c>
      <c r="B80" s="14" t="s">
        <v>47</v>
      </c>
      <c r="C80" s="16">
        <v>44197</v>
      </c>
      <c r="D80" s="16">
        <v>46387</v>
      </c>
      <c r="E80" s="14" t="s">
        <v>64</v>
      </c>
      <c r="F80" s="1" t="s">
        <v>31</v>
      </c>
      <c r="G80" s="3">
        <f>G86+G92+G98</f>
        <v>17449208.52</v>
      </c>
      <c r="H80" s="3">
        <f t="shared" ref="H80:M80" si="40">H86+H92+H98</f>
        <v>2201158.25</v>
      </c>
      <c r="I80" s="3">
        <f t="shared" si="40"/>
        <v>2666903.0499999998</v>
      </c>
      <c r="J80" s="3">
        <f t="shared" si="40"/>
        <v>3583698.9599999995</v>
      </c>
      <c r="K80" s="3">
        <f t="shared" si="40"/>
        <v>3495613.86</v>
      </c>
      <c r="L80" s="3">
        <f t="shared" si="40"/>
        <v>2759204.16</v>
      </c>
      <c r="M80" s="3">
        <f t="shared" si="40"/>
        <v>2742630.24</v>
      </c>
      <c r="N80" s="14" t="s">
        <v>14</v>
      </c>
      <c r="O80" s="14" t="s">
        <v>14</v>
      </c>
      <c r="P80" s="14" t="s">
        <v>14</v>
      </c>
      <c r="Q80" s="14" t="s">
        <v>14</v>
      </c>
      <c r="R80" s="14" t="s">
        <v>14</v>
      </c>
      <c r="S80" s="14" t="s">
        <v>14</v>
      </c>
      <c r="T80" s="14" t="s">
        <v>14</v>
      </c>
      <c r="U80" s="14" t="s">
        <v>14</v>
      </c>
      <c r="V80" s="14" t="s">
        <v>14</v>
      </c>
    </row>
    <row r="81" spans="1:22" ht="24" customHeight="1" x14ac:dyDescent="0.2">
      <c r="A81" s="15"/>
      <c r="B81" s="14"/>
      <c r="C81" s="16"/>
      <c r="D81" s="14"/>
      <c r="E81" s="14"/>
      <c r="F81" s="1" t="s">
        <v>32</v>
      </c>
      <c r="G81" s="3">
        <f t="shared" ref="G81:M81" si="41">G87+G93+G99</f>
        <v>17449208.52</v>
      </c>
      <c r="H81" s="3">
        <f t="shared" si="41"/>
        <v>2201158.25</v>
      </c>
      <c r="I81" s="3">
        <f t="shared" si="41"/>
        <v>2666903.0499999998</v>
      </c>
      <c r="J81" s="3">
        <f t="shared" si="41"/>
        <v>3583698.9599999995</v>
      </c>
      <c r="K81" s="3">
        <f t="shared" si="41"/>
        <v>3495613.86</v>
      </c>
      <c r="L81" s="3">
        <f t="shared" si="41"/>
        <v>2759204.16</v>
      </c>
      <c r="M81" s="3">
        <f t="shared" si="41"/>
        <v>2742630.24</v>
      </c>
      <c r="N81" s="14"/>
      <c r="O81" s="14"/>
      <c r="P81" s="14"/>
      <c r="Q81" s="14"/>
      <c r="R81" s="14"/>
      <c r="S81" s="14"/>
      <c r="T81" s="14"/>
      <c r="U81" s="14"/>
      <c r="V81" s="14"/>
    </row>
    <row r="82" spans="1:22" ht="53.25" customHeight="1" x14ac:dyDescent="0.2">
      <c r="A82" s="15"/>
      <c r="B82" s="14"/>
      <c r="C82" s="16"/>
      <c r="D82" s="14"/>
      <c r="E82" s="14"/>
      <c r="F82" s="2" t="s">
        <v>33</v>
      </c>
      <c r="G82" s="3">
        <f t="shared" ref="G82:M82" si="42">G88+G94+G100</f>
        <v>17419637.040000003</v>
      </c>
      <c r="H82" s="3">
        <f t="shared" si="42"/>
        <v>2201158.25</v>
      </c>
      <c r="I82" s="3">
        <f t="shared" si="42"/>
        <v>2666903.0499999998</v>
      </c>
      <c r="J82" s="3">
        <f t="shared" si="42"/>
        <v>3570215.8099999996</v>
      </c>
      <c r="K82" s="3">
        <f t="shared" si="42"/>
        <v>3479525.53</v>
      </c>
      <c r="L82" s="3">
        <f t="shared" si="42"/>
        <v>2759204.16</v>
      </c>
      <c r="M82" s="3">
        <f t="shared" si="42"/>
        <v>2742630.24</v>
      </c>
      <c r="N82" s="14"/>
      <c r="O82" s="14"/>
      <c r="P82" s="14"/>
      <c r="Q82" s="14"/>
      <c r="R82" s="14"/>
      <c r="S82" s="14"/>
      <c r="T82" s="14"/>
      <c r="U82" s="14"/>
      <c r="V82" s="14"/>
    </row>
    <row r="83" spans="1:22" ht="27" customHeight="1" x14ac:dyDescent="0.2">
      <c r="A83" s="15"/>
      <c r="B83" s="14"/>
      <c r="C83" s="16"/>
      <c r="D83" s="14"/>
      <c r="E83" s="14"/>
      <c r="F83" s="1" t="s">
        <v>36</v>
      </c>
      <c r="G83" s="3">
        <f t="shared" ref="G83:M83" si="43">G89+G95+G101</f>
        <v>29571.48</v>
      </c>
      <c r="H83" s="3">
        <f t="shared" si="43"/>
        <v>0</v>
      </c>
      <c r="I83" s="3">
        <f t="shared" si="43"/>
        <v>0</v>
      </c>
      <c r="J83" s="3">
        <f t="shared" si="43"/>
        <v>13483.15</v>
      </c>
      <c r="K83" s="3">
        <f t="shared" si="43"/>
        <v>16088.33</v>
      </c>
      <c r="L83" s="3">
        <f t="shared" si="43"/>
        <v>0</v>
      </c>
      <c r="M83" s="3">
        <f t="shared" si="43"/>
        <v>0</v>
      </c>
      <c r="N83" s="14"/>
      <c r="O83" s="14"/>
      <c r="P83" s="14"/>
      <c r="Q83" s="14"/>
      <c r="R83" s="14"/>
      <c r="S83" s="14"/>
      <c r="T83" s="14"/>
      <c r="U83" s="14"/>
      <c r="V83" s="14"/>
    </row>
    <row r="84" spans="1:22" ht="29.25" customHeight="1" x14ac:dyDescent="0.2">
      <c r="A84" s="15"/>
      <c r="B84" s="14"/>
      <c r="C84" s="16"/>
      <c r="D84" s="14"/>
      <c r="E84" s="14"/>
      <c r="F84" s="1" t="s">
        <v>34</v>
      </c>
      <c r="G84" s="3">
        <f t="shared" ref="G84:M84" si="44">G90+G96+G102</f>
        <v>0</v>
      </c>
      <c r="H84" s="3">
        <f t="shared" si="44"/>
        <v>0</v>
      </c>
      <c r="I84" s="3">
        <f t="shared" si="44"/>
        <v>0</v>
      </c>
      <c r="J84" s="3">
        <f t="shared" si="44"/>
        <v>0</v>
      </c>
      <c r="K84" s="3">
        <f t="shared" si="44"/>
        <v>0</v>
      </c>
      <c r="L84" s="3">
        <f t="shared" si="44"/>
        <v>0</v>
      </c>
      <c r="M84" s="3">
        <f t="shared" si="44"/>
        <v>0</v>
      </c>
      <c r="N84" s="14"/>
      <c r="O84" s="14"/>
      <c r="P84" s="14"/>
      <c r="Q84" s="14"/>
      <c r="R84" s="14"/>
      <c r="S84" s="14"/>
      <c r="T84" s="14"/>
      <c r="U84" s="14"/>
      <c r="V84" s="14"/>
    </row>
    <row r="85" spans="1:22" ht="51.75" customHeight="1" x14ac:dyDescent="0.2">
      <c r="A85" s="15"/>
      <c r="B85" s="14"/>
      <c r="C85" s="16"/>
      <c r="D85" s="14"/>
      <c r="E85" s="14"/>
      <c r="F85" s="1" t="s">
        <v>35</v>
      </c>
      <c r="G85" s="3">
        <f t="shared" ref="G85:M85" si="45">G91+G97+G103</f>
        <v>0</v>
      </c>
      <c r="H85" s="3">
        <f t="shared" si="45"/>
        <v>0</v>
      </c>
      <c r="I85" s="3">
        <f t="shared" si="45"/>
        <v>0</v>
      </c>
      <c r="J85" s="3">
        <f t="shared" si="45"/>
        <v>0</v>
      </c>
      <c r="K85" s="3">
        <f t="shared" si="45"/>
        <v>0</v>
      </c>
      <c r="L85" s="3">
        <f t="shared" si="45"/>
        <v>0</v>
      </c>
      <c r="M85" s="3">
        <f t="shared" si="45"/>
        <v>0</v>
      </c>
      <c r="N85" s="14"/>
      <c r="O85" s="14"/>
      <c r="P85" s="14"/>
      <c r="Q85" s="14"/>
      <c r="R85" s="14"/>
      <c r="S85" s="14"/>
      <c r="T85" s="14"/>
      <c r="U85" s="14"/>
      <c r="V85" s="14"/>
    </row>
    <row r="86" spans="1:22" ht="25.5" customHeight="1" x14ac:dyDescent="0.2">
      <c r="A86" s="15" t="s">
        <v>3</v>
      </c>
      <c r="B86" s="14" t="s">
        <v>0</v>
      </c>
      <c r="C86" s="16">
        <v>44197</v>
      </c>
      <c r="D86" s="16">
        <v>46387</v>
      </c>
      <c r="E86" s="14" t="s">
        <v>64</v>
      </c>
      <c r="F86" s="1" t="s">
        <v>31</v>
      </c>
      <c r="G86" s="3">
        <f>G87+G91</f>
        <v>16806279.07</v>
      </c>
      <c r="H86" s="3">
        <f t="shared" ref="H86:M86" si="46">H87+H91</f>
        <v>2201158.25</v>
      </c>
      <c r="I86" s="3">
        <f t="shared" si="46"/>
        <v>2530459.0499999998</v>
      </c>
      <c r="J86" s="3">
        <f t="shared" si="46"/>
        <v>3349301.84</v>
      </c>
      <c r="K86" s="3">
        <f t="shared" si="46"/>
        <v>3223525.53</v>
      </c>
      <c r="L86" s="3">
        <f t="shared" si="46"/>
        <v>2759204.16</v>
      </c>
      <c r="M86" s="3">
        <f t="shared" si="46"/>
        <v>2742630.24</v>
      </c>
      <c r="N86" s="14" t="s">
        <v>53</v>
      </c>
      <c r="O86" s="14" t="s">
        <v>26</v>
      </c>
      <c r="P86" s="14">
        <v>100</v>
      </c>
      <c r="Q86" s="14">
        <v>100</v>
      </c>
      <c r="R86" s="14">
        <v>100</v>
      </c>
      <c r="S86" s="14">
        <v>100</v>
      </c>
      <c r="T86" s="14">
        <v>100</v>
      </c>
      <c r="U86" s="14">
        <v>100</v>
      </c>
      <c r="V86" s="14">
        <v>100</v>
      </c>
    </row>
    <row r="87" spans="1:22" ht="24" customHeight="1" x14ac:dyDescent="0.2">
      <c r="A87" s="15"/>
      <c r="B87" s="14"/>
      <c r="C87" s="16"/>
      <c r="D87" s="14"/>
      <c r="E87" s="14"/>
      <c r="F87" s="1" t="s">
        <v>32</v>
      </c>
      <c r="G87" s="3">
        <f>G88+G89+G90</f>
        <v>16806279.07</v>
      </c>
      <c r="H87" s="3">
        <f t="shared" ref="H87:M87" si="47">H88+H89+H90</f>
        <v>2201158.25</v>
      </c>
      <c r="I87" s="3">
        <f t="shared" si="47"/>
        <v>2530459.0499999998</v>
      </c>
      <c r="J87" s="3">
        <f t="shared" si="47"/>
        <v>3349301.84</v>
      </c>
      <c r="K87" s="3">
        <f t="shared" si="47"/>
        <v>3223525.53</v>
      </c>
      <c r="L87" s="3">
        <f t="shared" si="47"/>
        <v>2759204.16</v>
      </c>
      <c r="M87" s="3">
        <f t="shared" si="47"/>
        <v>2742630.24</v>
      </c>
      <c r="N87" s="14"/>
      <c r="O87" s="14"/>
      <c r="P87" s="14"/>
      <c r="Q87" s="14"/>
      <c r="R87" s="14"/>
      <c r="S87" s="14"/>
      <c r="T87" s="14"/>
      <c r="U87" s="14"/>
      <c r="V87" s="14"/>
    </row>
    <row r="88" spans="1:22" ht="51.75" customHeight="1" x14ac:dyDescent="0.2">
      <c r="A88" s="15"/>
      <c r="B88" s="14"/>
      <c r="C88" s="16"/>
      <c r="D88" s="14"/>
      <c r="E88" s="14"/>
      <c r="F88" s="2" t="s">
        <v>33</v>
      </c>
      <c r="G88" s="3">
        <f>H88+I88+J88+K88+L88+M88</f>
        <v>16806279.07</v>
      </c>
      <c r="H88" s="3">
        <v>2201158.25</v>
      </c>
      <c r="I88" s="3">
        <v>2530459.0499999998</v>
      </c>
      <c r="J88" s="3">
        <v>3349301.84</v>
      </c>
      <c r="K88" s="3">
        <v>3223525.53</v>
      </c>
      <c r="L88" s="3">
        <v>2759204.16</v>
      </c>
      <c r="M88" s="3">
        <v>2742630.24</v>
      </c>
      <c r="N88" s="14"/>
      <c r="O88" s="14"/>
      <c r="P88" s="14"/>
      <c r="Q88" s="14"/>
      <c r="R88" s="14"/>
      <c r="S88" s="14"/>
      <c r="T88" s="14"/>
      <c r="U88" s="14"/>
      <c r="V88" s="14"/>
    </row>
    <row r="89" spans="1:22" ht="26.25" customHeight="1" x14ac:dyDescent="0.2">
      <c r="A89" s="15"/>
      <c r="B89" s="14"/>
      <c r="C89" s="16"/>
      <c r="D89" s="14"/>
      <c r="E89" s="14"/>
      <c r="F89" s="1" t="s">
        <v>36</v>
      </c>
      <c r="G89" s="3">
        <f>H89+I89+J89+K89+L89+M89</f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14"/>
      <c r="O89" s="14"/>
      <c r="P89" s="14"/>
      <c r="Q89" s="14"/>
      <c r="R89" s="14"/>
      <c r="S89" s="14"/>
      <c r="T89" s="14"/>
      <c r="U89" s="14"/>
      <c r="V89" s="14"/>
    </row>
    <row r="90" spans="1:22" ht="32.25" customHeight="1" x14ac:dyDescent="0.2">
      <c r="A90" s="15"/>
      <c r="B90" s="14"/>
      <c r="C90" s="16"/>
      <c r="D90" s="14"/>
      <c r="E90" s="14"/>
      <c r="F90" s="1" t="s">
        <v>34</v>
      </c>
      <c r="G90" s="3">
        <f>H90+I90+J90+K90+L90+M90</f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14"/>
      <c r="O90" s="14"/>
      <c r="P90" s="14"/>
      <c r="Q90" s="14"/>
      <c r="R90" s="14"/>
      <c r="S90" s="14"/>
      <c r="T90" s="14"/>
      <c r="U90" s="14"/>
      <c r="V90" s="14"/>
    </row>
    <row r="91" spans="1:22" ht="51.75" customHeight="1" x14ac:dyDescent="0.2">
      <c r="A91" s="15"/>
      <c r="B91" s="14"/>
      <c r="C91" s="16"/>
      <c r="D91" s="14"/>
      <c r="E91" s="14"/>
      <c r="F91" s="1" t="s">
        <v>35</v>
      </c>
      <c r="G91" s="3">
        <f>H91+I91+J91+K91+L91+M91</f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14"/>
      <c r="O91" s="14"/>
      <c r="P91" s="14"/>
      <c r="Q91" s="14"/>
      <c r="R91" s="14"/>
      <c r="S91" s="14"/>
      <c r="T91" s="14"/>
      <c r="U91" s="14"/>
      <c r="V91" s="14"/>
    </row>
    <row r="92" spans="1:22" ht="27.75" customHeight="1" x14ac:dyDescent="0.2">
      <c r="A92" s="15" t="s">
        <v>4</v>
      </c>
      <c r="B92" s="14" t="s">
        <v>50</v>
      </c>
      <c r="C92" s="16">
        <v>44197</v>
      </c>
      <c r="D92" s="16">
        <v>46387</v>
      </c>
      <c r="E92" s="14" t="s">
        <v>64</v>
      </c>
      <c r="F92" s="1" t="s">
        <v>31</v>
      </c>
      <c r="G92" s="3">
        <f t="shared" ref="G92:M92" si="48">G93+G97</f>
        <v>612082.80000000005</v>
      </c>
      <c r="H92" s="3">
        <f t="shared" si="48"/>
        <v>0</v>
      </c>
      <c r="I92" s="3">
        <f t="shared" si="48"/>
        <v>136444</v>
      </c>
      <c r="J92" s="3">
        <f t="shared" si="48"/>
        <v>220638.8</v>
      </c>
      <c r="K92" s="3">
        <f t="shared" si="48"/>
        <v>255000</v>
      </c>
      <c r="L92" s="3">
        <f t="shared" si="48"/>
        <v>0</v>
      </c>
      <c r="M92" s="3">
        <f t="shared" si="48"/>
        <v>0</v>
      </c>
      <c r="N92" s="14" t="s">
        <v>54</v>
      </c>
      <c r="O92" s="14" t="s">
        <v>24</v>
      </c>
      <c r="P92" s="14">
        <f>SUM(Q92:V97)</f>
        <v>116</v>
      </c>
      <c r="Q92" s="14" t="s">
        <v>62</v>
      </c>
      <c r="R92" s="14">
        <v>22</v>
      </c>
      <c r="S92" s="14">
        <v>22</v>
      </c>
      <c r="T92" s="14">
        <v>23</v>
      </c>
      <c r="U92" s="14">
        <v>24</v>
      </c>
      <c r="V92" s="14">
        <v>25</v>
      </c>
    </row>
    <row r="93" spans="1:22" ht="28.5" customHeight="1" x14ac:dyDescent="0.2">
      <c r="A93" s="15"/>
      <c r="B93" s="14"/>
      <c r="C93" s="16"/>
      <c r="D93" s="14"/>
      <c r="E93" s="14"/>
      <c r="F93" s="1" t="s">
        <v>32</v>
      </c>
      <c r="G93" s="3">
        <f t="shared" ref="G93:M93" si="49">G94+G95+G96</f>
        <v>612082.80000000005</v>
      </c>
      <c r="H93" s="3">
        <f t="shared" si="49"/>
        <v>0</v>
      </c>
      <c r="I93" s="3">
        <f t="shared" si="49"/>
        <v>136444</v>
      </c>
      <c r="J93" s="3">
        <f t="shared" si="49"/>
        <v>220638.8</v>
      </c>
      <c r="K93" s="3">
        <f t="shared" si="49"/>
        <v>255000</v>
      </c>
      <c r="L93" s="3">
        <f t="shared" si="49"/>
        <v>0</v>
      </c>
      <c r="M93" s="3">
        <f t="shared" si="49"/>
        <v>0</v>
      </c>
      <c r="N93" s="14"/>
      <c r="O93" s="14"/>
      <c r="P93" s="14"/>
      <c r="Q93" s="14"/>
      <c r="R93" s="14"/>
      <c r="S93" s="14"/>
      <c r="T93" s="14"/>
      <c r="U93" s="14"/>
      <c r="V93" s="14"/>
    </row>
    <row r="94" spans="1:22" ht="57.75" customHeight="1" x14ac:dyDescent="0.2">
      <c r="A94" s="15"/>
      <c r="B94" s="14"/>
      <c r="C94" s="16"/>
      <c r="D94" s="14"/>
      <c r="E94" s="14"/>
      <c r="F94" s="2" t="s">
        <v>33</v>
      </c>
      <c r="G94" s="3">
        <f>H94+I94+J94+K94+L94+M94</f>
        <v>612082.80000000005</v>
      </c>
      <c r="H94" s="3">
        <v>0</v>
      </c>
      <c r="I94" s="3">
        <v>136444</v>
      </c>
      <c r="J94" s="3">
        <v>220638.8</v>
      </c>
      <c r="K94" s="3">
        <v>255000</v>
      </c>
      <c r="L94" s="3">
        <v>0</v>
      </c>
      <c r="M94" s="3">
        <v>0</v>
      </c>
      <c r="N94" s="14"/>
      <c r="O94" s="14"/>
      <c r="P94" s="14"/>
      <c r="Q94" s="14"/>
      <c r="R94" s="14"/>
      <c r="S94" s="14"/>
      <c r="T94" s="14"/>
      <c r="U94" s="14"/>
      <c r="V94" s="14"/>
    </row>
    <row r="95" spans="1:22" ht="27" customHeight="1" x14ac:dyDescent="0.2">
      <c r="A95" s="15"/>
      <c r="B95" s="14"/>
      <c r="C95" s="16"/>
      <c r="D95" s="14"/>
      <c r="E95" s="14"/>
      <c r="F95" s="1" t="s">
        <v>36</v>
      </c>
      <c r="G95" s="3">
        <f>H95+I95+J95+K95+L95+M95</f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14"/>
      <c r="O95" s="14"/>
      <c r="P95" s="14"/>
      <c r="Q95" s="14"/>
      <c r="R95" s="14"/>
      <c r="S95" s="14"/>
      <c r="T95" s="14"/>
      <c r="U95" s="14"/>
      <c r="V95" s="14"/>
    </row>
    <row r="96" spans="1:22" ht="29.25" customHeight="1" x14ac:dyDescent="0.2">
      <c r="A96" s="15"/>
      <c r="B96" s="14"/>
      <c r="C96" s="16"/>
      <c r="D96" s="14"/>
      <c r="E96" s="14"/>
      <c r="F96" s="1" t="s">
        <v>34</v>
      </c>
      <c r="G96" s="3">
        <f>H96+I96+J96+K96+L96+M96</f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14"/>
      <c r="O96" s="14"/>
      <c r="P96" s="14"/>
      <c r="Q96" s="14"/>
      <c r="R96" s="14"/>
      <c r="S96" s="14"/>
      <c r="T96" s="14"/>
      <c r="U96" s="14"/>
      <c r="V96" s="14"/>
    </row>
    <row r="97" spans="1:22" ht="51.75" customHeight="1" x14ac:dyDescent="0.2">
      <c r="A97" s="15"/>
      <c r="B97" s="14"/>
      <c r="C97" s="16"/>
      <c r="D97" s="14"/>
      <c r="E97" s="14"/>
      <c r="F97" s="1" t="s">
        <v>35</v>
      </c>
      <c r="G97" s="3">
        <f>H97+I97+J97+K97+L97+M97</f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14"/>
      <c r="O97" s="14"/>
      <c r="P97" s="14"/>
      <c r="Q97" s="14"/>
      <c r="R97" s="14"/>
      <c r="S97" s="14"/>
      <c r="T97" s="14"/>
      <c r="U97" s="14"/>
      <c r="V97" s="14"/>
    </row>
    <row r="98" spans="1:22" ht="26.25" customHeight="1" x14ac:dyDescent="0.2">
      <c r="A98" s="15" t="s">
        <v>44</v>
      </c>
      <c r="B98" s="14" t="s">
        <v>166</v>
      </c>
      <c r="C98" s="16">
        <v>44197</v>
      </c>
      <c r="D98" s="16">
        <v>46387</v>
      </c>
      <c r="E98" s="14" t="s">
        <v>64</v>
      </c>
      <c r="F98" s="1" t="s">
        <v>31</v>
      </c>
      <c r="G98" s="3">
        <f t="shared" ref="G98:M98" si="50">G99+G103</f>
        <v>30846.65</v>
      </c>
      <c r="H98" s="3">
        <f t="shared" si="50"/>
        <v>0</v>
      </c>
      <c r="I98" s="3">
        <f t="shared" si="50"/>
        <v>0</v>
      </c>
      <c r="J98" s="3">
        <f t="shared" si="50"/>
        <v>13758.32</v>
      </c>
      <c r="K98" s="3">
        <f t="shared" si="50"/>
        <v>17088.330000000002</v>
      </c>
      <c r="L98" s="3">
        <f t="shared" si="50"/>
        <v>0</v>
      </c>
      <c r="M98" s="3">
        <f t="shared" si="50"/>
        <v>0</v>
      </c>
      <c r="N98" s="14" t="s">
        <v>55</v>
      </c>
      <c r="O98" s="14" t="s">
        <v>56</v>
      </c>
      <c r="P98" s="14">
        <f>SUM(Q98:V103)</f>
        <v>21</v>
      </c>
      <c r="Q98" s="14" t="s">
        <v>62</v>
      </c>
      <c r="R98" s="14">
        <v>17</v>
      </c>
      <c r="S98" s="14">
        <v>2</v>
      </c>
      <c r="T98" s="14">
        <v>2</v>
      </c>
      <c r="U98" s="14" t="s">
        <v>62</v>
      </c>
      <c r="V98" s="14" t="s">
        <v>62</v>
      </c>
    </row>
    <row r="99" spans="1:22" ht="27.75" customHeight="1" x14ac:dyDescent="0.2">
      <c r="A99" s="15"/>
      <c r="B99" s="14"/>
      <c r="C99" s="16"/>
      <c r="D99" s="14"/>
      <c r="E99" s="14"/>
      <c r="F99" s="1" t="s">
        <v>32</v>
      </c>
      <c r="G99" s="3">
        <f t="shared" ref="G99:M99" si="51">G100+G101+G102</f>
        <v>30846.65</v>
      </c>
      <c r="H99" s="3">
        <f t="shared" si="51"/>
        <v>0</v>
      </c>
      <c r="I99" s="3">
        <f t="shared" si="51"/>
        <v>0</v>
      </c>
      <c r="J99" s="3">
        <f t="shared" si="51"/>
        <v>13758.32</v>
      </c>
      <c r="K99" s="3">
        <f t="shared" si="51"/>
        <v>17088.330000000002</v>
      </c>
      <c r="L99" s="3">
        <f t="shared" si="51"/>
        <v>0</v>
      </c>
      <c r="M99" s="3">
        <f t="shared" si="51"/>
        <v>0</v>
      </c>
      <c r="N99" s="14"/>
      <c r="O99" s="14"/>
      <c r="P99" s="14"/>
      <c r="Q99" s="14"/>
      <c r="R99" s="14"/>
      <c r="S99" s="14"/>
      <c r="T99" s="14"/>
      <c r="U99" s="14"/>
      <c r="V99" s="14"/>
    </row>
    <row r="100" spans="1:22" ht="54.75" customHeight="1" x14ac:dyDescent="0.2">
      <c r="A100" s="15"/>
      <c r="B100" s="14"/>
      <c r="C100" s="16"/>
      <c r="D100" s="14"/>
      <c r="E100" s="14"/>
      <c r="F100" s="2" t="s">
        <v>33</v>
      </c>
      <c r="G100" s="3">
        <f>H100+I100+J100+K100+L100+M100</f>
        <v>1275.17</v>
      </c>
      <c r="H100" s="3">
        <v>0</v>
      </c>
      <c r="I100" s="3">
        <v>0</v>
      </c>
      <c r="J100" s="3">
        <v>275.17</v>
      </c>
      <c r="K100" s="3">
        <v>1000</v>
      </c>
      <c r="L100" s="3">
        <v>0</v>
      </c>
      <c r="M100" s="3">
        <v>0</v>
      </c>
      <c r="N100" s="14"/>
      <c r="O100" s="14"/>
      <c r="P100" s="14"/>
      <c r="Q100" s="14"/>
      <c r="R100" s="14"/>
      <c r="S100" s="14"/>
      <c r="T100" s="14"/>
      <c r="U100" s="14"/>
      <c r="V100" s="14"/>
    </row>
    <row r="101" spans="1:22" ht="29.25" customHeight="1" x14ac:dyDescent="0.2">
      <c r="A101" s="15"/>
      <c r="B101" s="14"/>
      <c r="C101" s="16"/>
      <c r="D101" s="14"/>
      <c r="E101" s="14"/>
      <c r="F101" s="1" t="s">
        <v>36</v>
      </c>
      <c r="G101" s="3">
        <f>H101+I101+J101+K101+L101+M101</f>
        <v>29571.48</v>
      </c>
      <c r="H101" s="3">
        <v>0</v>
      </c>
      <c r="I101" s="3">
        <v>0</v>
      </c>
      <c r="J101" s="3">
        <v>13483.15</v>
      </c>
      <c r="K101" s="3">
        <v>16088.33</v>
      </c>
      <c r="L101" s="3">
        <v>0</v>
      </c>
      <c r="M101" s="3">
        <v>0</v>
      </c>
      <c r="N101" s="14"/>
      <c r="O101" s="14"/>
      <c r="P101" s="14"/>
      <c r="Q101" s="14"/>
      <c r="R101" s="14"/>
      <c r="S101" s="14"/>
      <c r="T101" s="14"/>
      <c r="U101" s="14"/>
      <c r="V101" s="14"/>
    </row>
    <row r="102" spans="1:22" ht="28.5" customHeight="1" x14ac:dyDescent="0.2">
      <c r="A102" s="15"/>
      <c r="B102" s="14"/>
      <c r="C102" s="16"/>
      <c r="D102" s="14"/>
      <c r="E102" s="14"/>
      <c r="F102" s="1" t="s">
        <v>34</v>
      </c>
      <c r="G102" s="3">
        <f>H102+I102+J102+K102+L102+M102</f>
        <v>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v>0</v>
      </c>
      <c r="N102" s="14"/>
      <c r="O102" s="14"/>
      <c r="P102" s="14"/>
      <c r="Q102" s="14"/>
      <c r="R102" s="14"/>
      <c r="S102" s="14"/>
      <c r="T102" s="14"/>
      <c r="U102" s="14"/>
      <c r="V102" s="14"/>
    </row>
    <row r="103" spans="1:22" ht="53.25" customHeight="1" x14ac:dyDescent="0.2">
      <c r="A103" s="15"/>
      <c r="B103" s="14"/>
      <c r="C103" s="16"/>
      <c r="D103" s="14"/>
      <c r="E103" s="14"/>
      <c r="F103" s="1" t="s">
        <v>35</v>
      </c>
      <c r="G103" s="3">
        <f>H103+I103+J103+K103+L103+M103</f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14"/>
      <c r="O103" s="14"/>
      <c r="P103" s="14"/>
      <c r="Q103" s="14"/>
      <c r="R103" s="14"/>
      <c r="S103" s="14"/>
      <c r="T103" s="14"/>
      <c r="U103" s="14"/>
      <c r="V103" s="14"/>
    </row>
    <row r="104" spans="1:22" ht="27" customHeight="1" x14ac:dyDescent="0.2">
      <c r="A104" s="15" t="s">
        <v>45</v>
      </c>
      <c r="B104" s="14" t="s">
        <v>73</v>
      </c>
      <c r="C104" s="14"/>
      <c r="D104" s="14"/>
      <c r="E104" s="14"/>
      <c r="F104" s="1" t="s">
        <v>31</v>
      </c>
      <c r="G104" s="3">
        <f>G110</f>
        <v>23915262.939999998</v>
      </c>
      <c r="H104" s="3">
        <f t="shared" ref="H104:M104" si="52">H110</f>
        <v>2050948.5599999998</v>
      </c>
      <c r="I104" s="3">
        <f t="shared" si="52"/>
        <v>4568047.75</v>
      </c>
      <c r="J104" s="3">
        <f t="shared" si="52"/>
        <v>11976672.15</v>
      </c>
      <c r="K104" s="3">
        <f t="shared" si="52"/>
        <v>4939594.4800000004</v>
      </c>
      <c r="L104" s="3">
        <f t="shared" si="52"/>
        <v>380000</v>
      </c>
      <c r="M104" s="3">
        <f t="shared" si="52"/>
        <v>0</v>
      </c>
      <c r="N104" s="14" t="s">
        <v>14</v>
      </c>
      <c r="O104" s="14" t="s">
        <v>14</v>
      </c>
      <c r="P104" s="14" t="s">
        <v>14</v>
      </c>
      <c r="Q104" s="14" t="s">
        <v>14</v>
      </c>
      <c r="R104" s="14" t="s">
        <v>14</v>
      </c>
      <c r="S104" s="14" t="s">
        <v>14</v>
      </c>
      <c r="T104" s="14" t="s">
        <v>14</v>
      </c>
      <c r="U104" s="14" t="s">
        <v>14</v>
      </c>
      <c r="V104" s="14" t="s">
        <v>14</v>
      </c>
    </row>
    <row r="105" spans="1:22" ht="26.25" customHeight="1" x14ac:dyDescent="0.2">
      <c r="A105" s="15"/>
      <c r="B105" s="14"/>
      <c r="C105" s="14"/>
      <c r="D105" s="14"/>
      <c r="E105" s="14"/>
      <c r="F105" s="1" t="s">
        <v>32</v>
      </c>
      <c r="G105" s="3">
        <f t="shared" ref="G105:M105" si="53">G111</f>
        <v>23915262.939999998</v>
      </c>
      <c r="H105" s="3">
        <f t="shared" si="53"/>
        <v>2050948.5599999998</v>
      </c>
      <c r="I105" s="3">
        <f t="shared" si="53"/>
        <v>4568047.75</v>
      </c>
      <c r="J105" s="3">
        <f t="shared" si="53"/>
        <v>11976672.15</v>
      </c>
      <c r="K105" s="3">
        <f t="shared" si="53"/>
        <v>4939594.4800000004</v>
      </c>
      <c r="L105" s="3">
        <f t="shared" si="53"/>
        <v>380000</v>
      </c>
      <c r="M105" s="3">
        <f t="shared" si="53"/>
        <v>0</v>
      </c>
      <c r="N105" s="14"/>
      <c r="O105" s="14"/>
      <c r="P105" s="14"/>
      <c r="Q105" s="14"/>
      <c r="R105" s="14"/>
      <c r="S105" s="14"/>
      <c r="T105" s="14"/>
      <c r="U105" s="14"/>
      <c r="V105" s="14"/>
    </row>
    <row r="106" spans="1:22" ht="54" customHeight="1" x14ac:dyDescent="0.2">
      <c r="A106" s="15"/>
      <c r="B106" s="14"/>
      <c r="C106" s="14"/>
      <c r="D106" s="14"/>
      <c r="E106" s="14"/>
      <c r="F106" s="2" t="s">
        <v>33</v>
      </c>
      <c r="G106" s="3">
        <f t="shared" ref="G106:M106" si="54">G112</f>
        <v>6569390.0300000003</v>
      </c>
      <c r="H106" s="3">
        <f t="shared" si="54"/>
        <v>678741.42999999993</v>
      </c>
      <c r="I106" s="3">
        <f t="shared" si="54"/>
        <v>1911042.91</v>
      </c>
      <c r="J106" s="3">
        <f t="shared" si="54"/>
        <v>2016178.9400000002</v>
      </c>
      <c r="K106" s="3">
        <f t="shared" si="54"/>
        <v>1583426.75</v>
      </c>
      <c r="L106" s="3">
        <f t="shared" si="54"/>
        <v>380000</v>
      </c>
      <c r="M106" s="3">
        <f t="shared" si="54"/>
        <v>0</v>
      </c>
      <c r="N106" s="14"/>
      <c r="O106" s="14"/>
      <c r="P106" s="14"/>
      <c r="Q106" s="14"/>
      <c r="R106" s="14"/>
      <c r="S106" s="14"/>
      <c r="T106" s="14"/>
      <c r="U106" s="14"/>
      <c r="V106" s="14"/>
    </row>
    <row r="107" spans="1:22" ht="28.5" customHeight="1" x14ac:dyDescent="0.2">
      <c r="A107" s="15"/>
      <c r="B107" s="14"/>
      <c r="C107" s="14"/>
      <c r="D107" s="14"/>
      <c r="E107" s="14"/>
      <c r="F107" s="1" t="s">
        <v>36</v>
      </c>
      <c r="G107" s="3">
        <f t="shared" ref="G107:M107" si="55">G113</f>
        <v>12002946.169999998</v>
      </c>
      <c r="H107" s="3">
        <f t="shared" si="55"/>
        <v>1372207.13</v>
      </c>
      <c r="I107" s="3">
        <f t="shared" si="55"/>
        <v>2495409.84</v>
      </c>
      <c r="J107" s="3">
        <f t="shared" si="55"/>
        <v>8135329.1999999993</v>
      </c>
      <c r="K107" s="3">
        <f t="shared" si="55"/>
        <v>0</v>
      </c>
      <c r="L107" s="3">
        <f t="shared" si="55"/>
        <v>0</v>
      </c>
      <c r="M107" s="3">
        <f t="shared" si="55"/>
        <v>0</v>
      </c>
      <c r="N107" s="14"/>
      <c r="O107" s="14"/>
      <c r="P107" s="14"/>
      <c r="Q107" s="14"/>
      <c r="R107" s="14"/>
      <c r="S107" s="14"/>
      <c r="T107" s="14"/>
      <c r="U107" s="14"/>
      <c r="V107" s="14"/>
    </row>
    <row r="108" spans="1:22" ht="27" customHeight="1" x14ac:dyDescent="0.2">
      <c r="A108" s="15"/>
      <c r="B108" s="14"/>
      <c r="C108" s="14"/>
      <c r="D108" s="14"/>
      <c r="E108" s="14"/>
      <c r="F108" s="1" t="s">
        <v>34</v>
      </c>
      <c r="G108" s="3">
        <f t="shared" ref="G108:M108" si="56">G114</f>
        <v>5342926.7399999993</v>
      </c>
      <c r="H108" s="3">
        <f t="shared" si="56"/>
        <v>0</v>
      </c>
      <c r="I108" s="3">
        <f t="shared" si="56"/>
        <v>161595</v>
      </c>
      <c r="J108" s="3">
        <f t="shared" si="56"/>
        <v>1825164.0099999998</v>
      </c>
      <c r="K108" s="3">
        <f t="shared" si="56"/>
        <v>3356167.73</v>
      </c>
      <c r="L108" s="3">
        <f t="shared" si="56"/>
        <v>0</v>
      </c>
      <c r="M108" s="3">
        <f t="shared" si="56"/>
        <v>0</v>
      </c>
      <c r="N108" s="14"/>
      <c r="O108" s="14"/>
      <c r="P108" s="14"/>
      <c r="Q108" s="14"/>
      <c r="R108" s="14"/>
      <c r="S108" s="14"/>
      <c r="T108" s="14"/>
      <c r="U108" s="14"/>
      <c r="V108" s="14"/>
    </row>
    <row r="109" spans="1:22" ht="51.75" customHeight="1" x14ac:dyDescent="0.2">
      <c r="A109" s="15"/>
      <c r="B109" s="14"/>
      <c r="C109" s="14"/>
      <c r="D109" s="14"/>
      <c r="E109" s="14"/>
      <c r="F109" s="1" t="s">
        <v>35</v>
      </c>
      <c r="G109" s="3">
        <f t="shared" ref="G109:M109" si="57">G115</f>
        <v>0</v>
      </c>
      <c r="H109" s="3">
        <f t="shared" si="57"/>
        <v>0</v>
      </c>
      <c r="I109" s="3">
        <f t="shared" si="57"/>
        <v>0</v>
      </c>
      <c r="J109" s="3">
        <f t="shared" si="57"/>
        <v>0</v>
      </c>
      <c r="K109" s="3">
        <f t="shared" si="57"/>
        <v>0</v>
      </c>
      <c r="L109" s="3">
        <f t="shared" si="57"/>
        <v>0</v>
      </c>
      <c r="M109" s="3">
        <f t="shared" si="57"/>
        <v>0</v>
      </c>
      <c r="N109" s="14"/>
      <c r="O109" s="14"/>
      <c r="P109" s="14"/>
      <c r="Q109" s="14"/>
      <c r="R109" s="14"/>
      <c r="S109" s="14"/>
      <c r="T109" s="14"/>
      <c r="U109" s="14"/>
      <c r="V109" s="14"/>
    </row>
    <row r="110" spans="1:22" ht="34.5" customHeight="1" x14ac:dyDescent="0.2">
      <c r="A110" s="15" t="s">
        <v>46</v>
      </c>
      <c r="B110" s="14" t="s">
        <v>52</v>
      </c>
      <c r="C110" s="16">
        <v>44197</v>
      </c>
      <c r="D110" s="16">
        <v>46387</v>
      </c>
      <c r="E110" s="14" t="s">
        <v>131</v>
      </c>
      <c r="F110" s="1" t="s">
        <v>31</v>
      </c>
      <c r="G110" s="3">
        <f>G116+G122+G128+G134+G140+G146+G152</f>
        <v>23915262.939999998</v>
      </c>
      <c r="H110" s="3">
        <f t="shared" ref="H110:M110" si="58">H116+H122+H128+H134+H140+H146+H152</f>
        <v>2050948.5599999998</v>
      </c>
      <c r="I110" s="3">
        <f t="shared" si="58"/>
        <v>4568047.75</v>
      </c>
      <c r="J110" s="3">
        <f t="shared" si="58"/>
        <v>11976672.15</v>
      </c>
      <c r="K110" s="3">
        <f t="shared" si="58"/>
        <v>4939594.4800000004</v>
      </c>
      <c r="L110" s="3">
        <f t="shared" si="58"/>
        <v>380000</v>
      </c>
      <c r="M110" s="3">
        <f t="shared" si="58"/>
        <v>0</v>
      </c>
      <c r="N110" s="14" t="s">
        <v>14</v>
      </c>
      <c r="O110" s="14" t="s">
        <v>14</v>
      </c>
      <c r="P110" s="14" t="s">
        <v>14</v>
      </c>
      <c r="Q110" s="14" t="s">
        <v>14</v>
      </c>
      <c r="R110" s="14" t="s">
        <v>14</v>
      </c>
      <c r="S110" s="14" t="s">
        <v>14</v>
      </c>
      <c r="T110" s="14" t="s">
        <v>14</v>
      </c>
      <c r="U110" s="14" t="s">
        <v>14</v>
      </c>
      <c r="V110" s="14" t="s">
        <v>14</v>
      </c>
    </row>
    <row r="111" spans="1:22" ht="25.5" customHeight="1" x14ac:dyDescent="0.2">
      <c r="A111" s="15"/>
      <c r="B111" s="14"/>
      <c r="C111" s="16"/>
      <c r="D111" s="14"/>
      <c r="E111" s="14"/>
      <c r="F111" s="1" t="s">
        <v>32</v>
      </c>
      <c r="G111" s="3">
        <f t="shared" ref="G111:M111" si="59">G117+G123+G129+G135+G141+G147+G153</f>
        <v>23915262.939999998</v>
      </c>
      <c r="H111" s="3">
        <f t="shared" si="59"/>
        <v>2050948.5599999998</v>
      </c>
      <c r="I111" s="3">
        <f t="shared" si="59"/>
        <v>4568047.75</v>
      </c>
      <c r="J111" s="3">
        <f t="shared" si="59"/>
        <v>11976672.15</v>
      </c>
      <c r="K111" s="3">
        <f t="shared" si="59"/>
        <v>4939594.4800000004</v>
      </c>
      <c r="L111" s="3">
        <f t="shared" si="59"/>
        <v>380000</v>
      </c>
      <c r="M111" s="3">
        <f t="shared" si="59"/>
        <v>0</v>
      </c>
      <c r="N111" s="14"/>
      <c r="O111" s="14"/>
      <c r="P111" s="14"/>
      <c r="Q111" s="14"/>
      <c r="R111" s="14"/>
      <c r="S111" s="14"/>
      <c r="T111" s="14"/>
      <c r="U111" s="14"/>
      <c r="V111" s="14"/>
    </row>
    <row r="112" spans="1:22" ht="54.75" customHeight="1" x14ac:dyDescent="0.2">
      <c r="A112" s="15"/>
      <c r="B112" s="14"/>
      <c r="C112" s="16"/>
      <c r="D112" s="14"/>
      <c r="E112" s="14"/>
      <c r="F112" s="2" t="s">
        <v>33</v>
      </c>
      <c r="G112" s="3">
        <f t="shared" ref="G112:M112" si="60">G118+G124+G130+G136+G142+G148+G154</f>
        <v>6569390.0300000003</v>
      </c>
      <c r="H112" s="3">
        <f t="shared" si="60"/>
        <v>678741.42999999993</v>
      </c>
      <c r="I112" s="3">
        <f t="shared" si="60"/>
        <v>1911042.91</v>
      </c>
      <c r="J112" s="3">
        <f t="shared" si="60"/>
        <v>2016178.9400000002</v>
      </c>
      <c r="K112" s="3">
        <f t="shared" si="60"/>
        <v>1583426.75</v>
      </c>
      <c r="L112" s="3">
        <f t="shared" si="60"/>
        <v>380000</v>
      </c>
      <c r="M112" s="3">
        <f t="shared" si="60"/>
        <v>0</v>
      </c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 ht="26.25" customHeight="1" x14ac:dyDescent="0.2">
      <c r="A113" s="15"/>
      <c r="B113" s="14"/>
      <c r="C113" s="16"/>
      <c r="D113" s="14"/>
      <c r="E113" s="14"/>
      <c r="F113" s="1" t="s">
        <v>36</v>
      </c>
      <c r="G113" s="3">
        <f t="shared" ref="G113:M113" si="61">G119+G125+G131+G137+G143+G149+G155</f>
        <v>12002946.169999998</v>
      </c>
      <c r="H113" s="3">
        <f t="shared" si="61"/>
        <v>1372207.13</v>
      </c>
      <c r="I113" s="3">
        <f t="shared" si="61"/>
        <v>2495409.84</v>
      </c>
      <c r="J113" s="3">
        <f t="shared" si="61"/>
        <v>8135329.1999999993</v>
      </c>
      <c r="K113" s="3">
        <f t="shared" si="61"/>
        <v>0</v>
      </c>
      <c r="L113" s="3">
        <f t="shared" si="61"/>
        <v>0</v>
      </c>
      <c r="M113" s="3">
        <f t="shared" si="61"/>
        <v>0</v>
      </c>
      <c r="N113" s="14"/>
      <c r="O113" s="14"/>
      <c r="P113" s="14"/>
      <c r="Q113" s="14"/>
      <c r="R113" s="14"/>
      <c r="S113" s="14"/>
      <c r="T113" s="14"/>
      <c r="U113" s="14"/>
      <c r="V113" s="14"/>
    </row>
    <row r="114" spans="1:22" ht="30" customHeight="1" x14ac:dyDescent="0.2">
      <c r="A114" s="15"/>
      <c r="B114" s="14"/>
      <c r="C114" s="16"/>
      <c r="D114" s="14"/>
      <c r="E114" s="14"/>
      <c r="F114" s="1" t="s">
        <v>34</v>
      </c>
      <c r="G114" s="3">
        <f t="shared" ref="G114:M114" si="62">G120+G126+G132+G138+G144+G150+G156</f>
        <v>5342926.7399999993</v>
      </c>
      <c r="H114" s="3">
        <f t="shared" si="62"/>
        <v>0</v>
      </c>
      <c r="I114" s="3">
        <f t="shared" si="62"/>
        <v>161595</v>
      </c>
      <c r="J114" s="3">
        <f t="shared" si="62"/>
        <v>1825164.0099999998</v>
      </c>
      <c r="K114" s="3">
        <f t="shared" si="62"/>
        <v>3356167.73</v>
      </c>
      <c r="L114" s="3">
        <f t="shared" si="62"/>
        <v>0</v>
      </c>
      <c r="M114" s="3">
        <f t="shared" si="62"/>
        <v>0</v>
      </c>
      <c r="N114" s="14"/>
      <c r="O114" s="14"/>
      <c r="P114" s="14"/>
      <c r="Q114" s="14"/>
      <c r="R114" s="14"/>
      <c r="S114" s="14"/>
      <c r="T114" s="14"/>
      <c r="U114" s="14"/>
      <c r="V114" s="14"/>
    </row>
    <row r="115" spans="1:22" ht="51.75" customHeight="1" x14ac:dyDescent="0.2">
      <c r="A115" s="15"/>
      <c r="B115" s="14"/>
      <c r="C115" s="16"/>
      <c r="D115" s="14"/>
      <c r="E115" s="14"/>
      <c r="F115" s="1" t="s">
        <v>35</v>
      </c>
      <c r="G115" s="3">
        <f t="shared" ref="G115:M115" si="63">G121+G127+G133+G139+G145+G151+G157</f>
        <v>0</v>
      </c>
      <c r="H115" s="3">
        <f t="shared" si="63"/>
        <v>0</v>
      </c>
      <c r="I115" s="3">
        <f t="shared" si="63"/>
        <v>0</v>
      </c>
      <c r="J115" s="3">
        <f t="shared" si="63"/>
        <v>0</v>
      </c>
      <c r="K115" s="3">
        <f t="shared" si="63"/>
        <v>0</v>
      </c>
      <c r="L115" s="3">
        <f t="shared" si="63"/>
        <v>0</v>
      </c>
      <c r="M115" s="3">
        <f t="shared" si="63"/>
        <v>0</v>
      </c>
      <c r="N115" s="14"/>
      <c r="O115" s="14"/>
      <c r="P115" s="14"/>
      <c r="Q115" s="14"/>
      <c r="R115" s="14"/>
      <c r="S115" s="14"/>
      <c r="T115" s="14"/>
      <c r="U115" s="14"/>
      <c r="V115" s="14"/>
    </row>
    <row r="116" spans="1:22" ht="27.75" customHeight="1" x14ac:dyDescent="0.2">
      <c r="A116" s="15" t="s">
        <v>48</v>
      </c>
      <c r="B116" s="14" t="s">
        <v>68</v>
      </c>
      <c r="C116" s="16">
        <v>44197</v>
      </c>
      <c r="D116" s="16">
        <v>46387</v>
      </c>
      <c r="E116" s="14" t="s">
        <v>131</v>
      </c>
      <c r="F116" s="1" t="s">
        <v>31</v>
      </c>
      <c r="G116" s="3">
        <f>G117+G121</f>
        <v>0</v>
      </c>
      <c r="H116" s="3">
        <f t="shared" ref="H116:M116" si="64">H117+H121</f>
        <v>0</v>
      </c>
      <c r="I116" s="3">
        <f t="shared" si="64"/>
        <v>0</v>
      </c>
      <c r="J116" s="3">
        <f t="shared" si="64"/>
        <v>0</v>
      </c>
      <c r="K116" s="3">
        <f t="shared" si="64"/>
        <v>0</v>
      </c>
      <c r="L116" s="3">
        <f t="shared" si="64"/>
        <v>0</v>
      </c>
      <c r="M116" s="3">
        <f t="shared" si="64"/>
        <v>0</v>
      </c>
      <c r="N116" s="14" t="s">
        <v>59</v>
      </c>
      <c r="O116" s="14" t="s">
        <v>26</v>
      </c>
      <c r="P116" s="14">
        <v>100</v>
      </c>
      <c r="Q116" s="14">
        <v>40</v>
      </c>
      <c r="R116" s="14">
        <v>50</v>
      </c>
      <c r="S116" s="14">
        <v>60</v>
      </c>
      <c r="T116" s="14">
        <v>80</v>
      </c>
      <c r="U116" s="14">
        <v>90</v>
      </c>
      <c r="V116" s="14">
        <v>100</v>
      </c>
    </row>
    <row r="117" spans="1:22" ht="25.5" customHeight="1" x14ac:dyDescent="0.2">
      <c r="A117" s="15"/>
      <c r="B117" s="14"/>
      <c r="C117" s="16"/>
      <c r="D117" s="16"/>
      <c r="E117" s="14"/>
      <c r="F117" s="1" t="s">
        <v>32</v>
      </c>
      <c r="G117" s="3">
        <f>G118+G119+G120</f>
        <v>0</v>
      </c>
      <c r="H117" s="3">
        <f t="shared" ref="H117:M117" si="65">H118+H119+H120</f>
        <v>0</v>
      </c>
      <c r="I117" s="3">
        <f t="shared" si="65"/>
        <v>0</v>
      </c>
      <c r="J117" s="3">
        <f t="shared" si="65"/>
        <v>0</v>
      </c>
      <c r="K117" s="3">
        <f t="shared" si="65"/>
        <v>0</v>
      </c>
      <c r="L117" s="3">
        <f t="shared" si="65"/>
        <v>0</v>
      </c>
      <c r="M117" s="3">
        <f t="shared" si="65"/>
        <v>0</v>
      </c>
      <c r="N117" s="14"/>
      <c r="O117" s="14"/>
      <c r="P117" s="14"/>
      <c r="Q117" s="14"/>
      <c r="R117" s="14"/>
      <c r="S117" s="14"/>
      <c r="T117" s="14"/>
      <c r="U117" s="14"/>
      <c r="V117" s="14"/>
    </row>
    <row r="118" spans="1:22" ht="37.5" customHeight="1" x14ac:dyDescent="0.2">
      <c r="A118" s="15"/>
      <c r="B118" s="14"/>
      <c r="C118" s="16"/>
      <c r="D118" s="16"/>
      <c r="E118" s="14"/>
      <c r="F118" s="2" t="s">
        <v>33</v>
      </c>
      <c r="G118" s="3">
        <f>H118+I118+J118+K118+L118+M118</f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14"/>
      <c r="O118" s="14"/>
      <c r="P118" s="14"/>
      <c r="Q118" s="14"/>
      <c r="R118" s="14"/>
      <c r="S118" s="14"/>
      <c r="T118" s="14"/>
      <c r="U118" s="14"/>
      <c r="V118" s="14"/>
    </row>
    <row r="119" spans="1:22" ht="33" customHeight="1" x14ac:dyDescent="0.2">
      <c r="A119" s="15"/>
      <c r="B119" s="14"/>
      <c r="C119" s="16"/>
      <c r="D119" s="16"/>
      <c r="E119" s="14"/>
      <c r="F119" s="1" t="s">
        <v>36</v>
      </c>
      <c r="G119" s="3">
        <f>H119+I119+J119+K119+L119+M119</f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14"/>
      <c r="O119" s="14"/>
      <c r="P119" s="14"/>
      <c r="Q119" s="14"/>
      <c r="R119" s="14"/>
      <c r="S119" s="14"/>
      <c r="T119" s="14"/>
      <c r="U119" s="14"/>
      <c r="V119" s="14"/>
    </row>
    <row r="120" spans="1:22" ht="30.75" customHeight="1" x14ac:dyDescent="0.2">
      <c r="A120" s="15"/>
      <c r="B120" s="14"/>
      <c r="C120" s="16"/>
      <c r="D120" s="16"/>
      <c r="E120" s="14"/>
      <c r="F120" s="1" t="s">
        <v>34</v>
      </c>
      <c r="G120" s="3">
        <f>H120+I120+J120+K120+L120+M120</f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14"/>
      <c r="O120" s="14"/>
      <c r="P120" s="14"/>
      <c r="Q120" s="14"/>
      <c r="R120" s="14"/>
      <c r="S120" s="14"/>
      <c r="T120" s="14"/>
      <c r="U120" s="14"/>
      <c r="V120" s="14"/>
    </row>
    <row r="121" spans="1:22" ht="51.75" customHeight="1" x14ac:dyDescent="0.2">
      <c r="A121" s="15"/>
      <c r="B121" s="14"/>
      <c r="C121" s="16"/>
      <c r="D121" s="16"/>
      <c r="E121" s="14"/>
      <c r="F121" s="1" t="s">
        <v>35</v>
      </c>
      <c r="G121" s="3">
        <f>H121+I121+J121+K121+L121+M121</f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14"/>
      <c r="O121" s="14"/>
      <c r="P121" s="14"/>
      <c r="Q121" s="14"/>
      <c r="R121" s="14"/>
      <c r="S121" s="14"/>
      <c r="T121" s="14"/>
      <c r="U121" s="14"/>
      <c r="V121" s="14"/>
    </row>
    <row r="122" spans="1:22" ht="31.5" customHeight="1" x14ac:dyDescent="0.2">
      <c r="A122" s="15" t="s">
        <v>49</v>
      </c>
      <c r="B122" s="20" t="s">
        <v>82</v>
      </c>
      <c r="C122" s="16">
        <v>44197</v>
      </c>
      <c r="D122" s="16">
        <v>46387</v>
      </c>
      <c r="E122" s="14" t="s">
        <v>131</v>
      </c>
      <c r="F122" s="1" t="s">
        <v>31</v>
      </c>
      <c r="G122" s="3">
        <f>G123+G127</f>
        <v>0</v>
      </c>
      <c r="H122" s="3">
        <f t="shared" ref="H122:M122" si="66">H123+H127</f>
        <v>0</v>
      </c>
      <c r="I122" s="3">
        <f t="shared" si="66"/>
        <v>0</v>
      </c>
      <c r="J122" s="3">
        <f t="shared" si="66"/>
        <v>0</v>
      </c>
      <c r="K122" s="3">
        <f t="shared" si="66"/>
        <v>0</v>
      </c>
      <c r="L122" s="3">
        <f t="shared" si="66"/>
        <v>0</v>
      </c>
      <c r="M122" s="3">
        <f t="shared" si="66"/>
        <v>0</v>
      </c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22" ht="28.5" customHeight="1" x14ac:dyDescent="0.2">
      <c r="A123" s="15"/>
      <c r="B123" s="20"/>
      <c r="C123" s="16"/>
      <c r="D123" s="14"/>
      <c r="E123" s="14"/>
      <c r="F123" s="1" t="s">
        <v>32</v>
      </c>
      <c r="G123" s="3">
        <f>G124+G125+G126</f>
        <v>0</v>
      </c>
      <c r="H123" s="3">
        <f t="shared" ref="H123:M123" si="67">H124+H125+H126</f>
        <v>0</v>
      </c>
      <c r="I123" s="3">
        <f t="shared" si="67"/>
        <v>0</v>
      </c>
      <c r="J123" s="3">
        <f t="shared" si="67"/>
        <v>0</v>
      </c>
      <c r="K123" s="3">
        <f t="shared" si="67"/>
        <v>0</v>
      </c>
      <c r="L123" s="3">
        <f t="shared" si="67"/>
        <v>0</v>
      </c>
      <c r="M123" s="3">
        <f t="shared" si="67"/>
        <v>0</v>
      </c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22" ht="57.75" customHeight="1" x14ac:dyDescent="0.2">
      <c r="A124" s="15"/>
      <c r="B124" s="20"/>
      <c r="C124" s="16"/>
      <c r="D124" s="14"/>
      <c r="E124" s="14"/>
      <c r="F124" s="2" t="s">
        <v>33</v>
      </c>
      <c r="G124" s="3">
        <f>H124+I124+J124+K124+L124+M124</f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14"/>
      <c r="O124" s="14"/>
      <c r="P124" s="14"/>
      <c r="Q124" s="14"/>
      <c r="R124" s="14"/>
      <c r="S124" s="14"/>
      <c r="T124" s="14"/>
      <c r="U124" s="14"/>
      <c r="V124" s="14"/>
    </row>
    <row r="125" spans="1:22" ht="33" customHeight="1" x14ac:dyDescent="0.2">
      <c r="A125" s="15"/>
      <c r="B125" s="20"/>
      <c r="C125" s="16"/>
      <c r="D125" s="14"/>
      <c r="E125" s="14"/>
      <c r="F125" s="1" t="s">
        <v>36</v>
      </c>
      <c r="G125" s="3">
        <f>H125+I125+J125+K125+L125+M125</f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14"/>
      <c r="O125" s="14"/>
      <c r="P125" s="14"/>
      <c r="Q125" s="14"/>
      <c r="R125" s="14"/>
      <c r="S125" s="14"/>
      <c r="T125" s="14"/>
      <c r="U125" s="14"/>
      <c r="V125" s="14"/>
    </row>
    <row r="126" spans="1:22" ht="27.75" customHeight="1" x14ac:dyDescent="0.2">
      <c r="A126" s="15"/>
      <c r="B126" s="20"/>
      <c r="C126" s="16"/>
      <c r="D126" s="14"/>
      <c r="E126" s="14"/>
      <c r="F126" s="1" t="s">
        <v>34</v>
      </c>
      <c r="G126" s="3">
        <f>H126+I126+J126+K126+L126+M126</f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14"/>
      <c r="O126" s="14"/>
      <c r="P126" s="14"/>
      <c r="Q126" s="14"/>
      <c r="R126" s="14"/>
      <c r="S126" s="14"/>
      <c r="T126" s="14"/>
      <c r="U126" s="14"/>
      <c r="V126" s="14"/>
    </row>
    <row r="127" spans="1:22" ht="59.25" customHeight="1" x14ac:dyDescent="0.2">
      <c r="A127" s="15"/>
      <c r="B127" s="20"/>
      <c r="C127" s="16"/>
      <c r="D127" s="14"/>
      <c r="E127" s="14"/>
      <c r="F127" s="1" t="s">
        <v>35</v>
      </c>
      <c r="G127" s="3">
        <f>H127+I127+J127+K127+L127+M127</f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14"/>
      <c r="O127" s="14"/>
      <c r="P127" s="14"/>
      <c r="Q127" s="14"/>
      <c r="R127" s="14"/>
      <c r="S127" s="14"/>
      <c r="T127" s="14"/>
      <c r="U127" s="14"/>
      <c r="V127" s="14"/>
    </row>
    <row r="128" spans="1:22" ht="24.75" customHeight="1" x14ac:dyDescent="0.2">
      <c r="A128" s="15" t="s">
        <v>129</v>
      </c>
      <c r="B128" s="14" t="s">
        <v>130</v>
      </c>
      <c r="C128" s="16">
        <v>44197</v>
      </c>
      <c r="D128" s="16">
        <v>46387</v>
      </c>
      <c r="E128" s="14" t="s">
        <v>131</v>
      </c>
      <c r="F128" s="1" t="s">
        <v>31</v>
      </c>
      <c r="G128" s="3">
        <f>G129+G133</f>
        <v>7504594.8599999994</v>
      </c>
      <c r="H128" s="3">
        <f t="shared" ref="H128:M128" si="68">H129+H133</f>
        <v>606520</v>
      </c>
      <c r="I128" s="3">
        <f t="shared" si="68"/>
        <v>2820707.9899999998</v>
      </c>
      <c r="J128" s="3">
        <f t="shared" si="68"/>
        <v>3317366.8699999996</v>
      </c>
      <c r="K128" s="3">
        <f t="shared" si="68"/>
        <v>380000</v>
      </c>
      <c r="L128" s="3">
        <f t="shared" si="68"/>
        <v>380000</v>
      </c>
      <c r="M128" s="3">
        <f t="shared" si="68"/>
        <v>0</v>
      </c>
      <c r="N128" s="14" t="s">
        <v>148</v>
      </c>
      <c r="O128" s="14" t="s">
        <v>26</v>
      </c>
      <c r="P128" s="14">
        <v>100</v>
      </c>
      <c r="Q128" s="14" t="s">
        <v>128</v>
      </c>
      <c r="R128" s="14">
        <v>100</v>
      </c>
      <c r="S128" s="14">
        <v>100</v>
      </c>
      <c r="T128" s="14">
        <v>100</v>
      </c>
      <c r="U128" s="14" t="s">
        <v>128</v>
      </c>
      <c r="V128" s="14" t="s">
        <v>128</v>
      </c>
    </row>
    <row r="129" spans="1:22" ht="26.25" customHeight="1" x14ac:dyDescent="0.2">
      <c r="A129" s="15"/>
      <c r="B129" s="14"/>
      <c r="C129" s="16"/>
      <c r="D129" s="14"/>
      <c r="E129" s="14"/>
      <c r="F129" s="1" t="s">
        <v>32</v>
      </c>
      <c r="G129" s="3">
        <f>G130+G131+G132</f>
        <v>7504594.8599999994</v>
      </c>
      <c r="H129" s="3">
        <f t="shared" ref="H129:M129" si="69">H130+H131+H132</f>
        <v>606520</v>
      </c>
      <c r="I129" s="3">
        <f t="shared" si="69"/>
        <v>2820707.9899999998</v>
      </c>
      <c r="J129" s="3">
        <f t="shared" si="69"/>
        <v>3317366.8699999996</v>
      </c>
      <c r="K129" s="3">
        <f t="shared" si="69"/>
        <v>380000</v>
      </c>
      <c r="L129" s="3">
        <f t="shared" si="69"/>
        <v>380000</v>
      </c>
      <c r="M129" s="3">
        <f t="shared" si="69"/>
        <v>0</v>
      </c>
      <c r="N129" s="14"/>
      <c r="O129" s="14"/>
      <c r="P129" s="14"/>
      <c r="Q129" s="14"/>
      <c r="R129" s="14"/>
      <c r="S129" s="14"/>
      <c r="T129" s="14"/>
      <c r="U129" s="14"/>
      <c r="V129" s="14"/>
    </row>
    <row r="130" spans="1:22" ht="43.5" customHeight="1" x14ac:dyDescent="0.2">
      <c r="A130" s="15"/>
      <c r="B130" s="14"/>
      <c r="C130" s="16"/>
      <c r="D130" s="14"/>
      <c r="E130" s="14"/>
      <c r="F130" s="2" t="s">
        <v>33</v>
      </c>
      <c r="G130" s="3">
        <f>H130+I130+J130+K130+L130+M130</f>
        <v>1698371.49</v>
      </c>
      <c r="H130" s="3">
        <v>606520</v>
      </c>
      <c r="I130" s="3">
        <v>163703.15</v>
      </c>
      <c r="J130" s="3">
        <v>168148.34</v>
      </c>
      <c r="K130" s="3">
        <v>380000</v>
      </c>
      <c r="L130" s="3">
        <v>380000</v>
      </c>
      <c r="M130" s="3">
        <v>0</v>
      </c>
      <c r="N130" s="14"/>
      <c r="O130" s="14"/>
      <c r="P130" s="14"/>
      <c r="Q130" s="14"/>
      <c r="R130" s="14"/>
      <c r="S130" s="14"/>
      <c r="T130" s="14"/>
      <c r="U130" s="14"/>
      <c r="V130" s="14"/>
    </row>
    <row r="131" spans="1:22" ht="33" customHeight="1" x14ac:dyDescent="0.2">
      <c r="A131" s="15"/>
      <c r="B131" s="14"/>
      <c r="C131" s="16"/>
      <c r="D131" s="14"/>
      <c r="E131" s="14"/>
      <c r="F131" s="1" t="s">
        <v>36</v>
      </c>
      <c r="G131" s="3">
        <f>H131+I131+J131+K131+L131+M131</f>
        <v>5644628.3699999992</v>
      </c>
      <c r="H131" s="3">
        <v>0</v>
      </c>
      <c r="I131" s="3">
        <v>2495409.84</v>
      </c>
      <c r="J131" s="3">
        <v>3149218.53</v>
      </c>
      <c r="K131" s="3">
        <v>0</v>
      </c>
      <c r="L131" s="3">
        <v>0</v>
      </c>
      <c r="M131" s="3">
        <v>0</v>
      </c>
      <c r="N131" s="14" t="s">
        <v>149</v>
      </c>
      <c r="O131" s="14" t="s">
        <v>24</v>
      </c>
      <c r="P131" s="14">
        <v>14</v>
      </c>
      <c r="Q131" s="14" t="s">
        <v>128</v>
      </c>
      <c r="R131" s="14">
        <v>14</v>
      </c>
      <c r="S131" s="14">
        <v>20</v>
      </c>
      <c r="T131" s="14">
        <v>20</v>
      </c>
      <c r="U131" s="14" t="s">
        <v>128</v>
      </c>
      <c r="V131" s="14" t="s">
        <v>128</v>
      </c>
    </row>
    <row r="132" spans="1:22" ht="27.75" customHeight="1" x14ac:dyDescent="0.2">
      <c r="A132" s="15"/>
      <c r="B132" s="14"/>
      <c r="C132" s="16"/>
      <c r="D132" s="14"/>
      <c r="E132" s="14"/>
      <c r="F132" s="1" t="s">
        <v>34</v>
      </c>
      <c r="G132" s="3">
        <f>H132+I132+J132+K132+L132+M132</f>
        <v>161595</v>
      </c>
      <c r="H132" s="3">
        <v>0</v>
      </c>
      <c r="I132" s="3">
        <v>161595</v>
      </c>
      <c r="J132" s="3">
        <v>0</v>
      </c>
      <c r="K132" s="3">
        <v>0</v>
      </c>
      <c r="L132" s="3">
        <v>0</v>
      </c>
      <c r="M132" s="3">
        <v>0</v>
      </c>
      <c r="N132" s="14"/>
      <c r="O132" s="14"/>
      <c r="P132" s="14"/>
      <c r="Q132" s="14"/>
      <c r="R132" s="14"/>
      <c r="S132" s="14"/>
      <c r="T132" s="14"/>
      <c r="U132" s="14"/>
      <c r="V132" s="14"/>
    </row>
    <row r="133" spans="1:22" ht="59.25" customHeight="1" x14ac:dyDescent="0.2">
      <c r="A133" s="15"/>
      <c r="B133" s="14"/>
      <c r="C133" s="16"/>
      <c r="D133" s="14"/>
      <c r="E133" s="14"/>
      <c r="F133" s="1" t="s">
        <v>35</v>
      </c>
      <c r="G133" s="3">
        <f>H133+I133+J133+K133+L133+M133</f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14"/>
      <c r="O133" s="14"/>
      <c r="P133" s="14"/>
      <c r="Q133" s="14"/>
      <c r="R133" s="14"/>
      <c r="S133" s="14"/>
      <c r="T133" s="14"/>
      <c r="U133" s="14"/>
      <c r="V133" s="14"/>
    </row>
    <row r="134" spans="1:22" ht="24.75" customHeight="1" x14ac:dyDescent="0.2">
      <c r="A134" s="15" t="s">
        <v>133</v>
      </c>
      <c r="B134" s="21" t="s">
        <v>135</v>
      </c>
      <c r="C134" s="16">
        <v>44463</v>
      </c>
      <c r="D134" s="16">
        <v>46387</v>
      </c>
      <c r="E134" s="14" t="s">
        <v>131</v>
      </c>
      <c r="F134" s="1" t="s">
        <v>31</v>
      </c>
      <c r="G134" s="3">
        <f>G135+G139</f>
        <v>6692966.1099999994</v>
      </c>
      <c r="H134" s="3">
        <f t="shared" ref="H134:M134" si="70">H135+H139</f>
        <v>1444428.5599999998</v>
      </c>
      <c r="I134" s="3">
        <f t="shared" si="70"/>
        <v>0</v>
      </c>
      <c r="J134" s="3">
        <f t="shared" si="70"/>
        <v>5248537.55</v>
      </c>
      <c r="K134" s="3">
        <f t="shared" si="70"/>
        <v>0</v>
      </c>
      <c r="L134" s="3">
        <f t="shared" si="70"/>
        <v>0</v>
      </c>
      <c r="M134" s="3">
        <f t="shared" si="70"/>
        <v>0</v>
      </c>
      <c r="N134" s="14" t="s">
        <v>134</v>
      </c>
      <c r="O134" s="14" t="s">
        <v>24</v>
      </c>
      <c r="P134" s="14">
        <v>2</v>
      </c>
      <c r="Q134" s="14">
        <v>1</v>
      </c>
      <c r="R134" s="14" t="s">
        <v>62</v>
      </c>
      <c r="S134" s="14">
        <v>1</v>
      </c>
      <c r="T134" s="14" t="s">
        <v>62</v>
      </c>
      <c r="U134" s="14" t="s">
        <v>62</v>
      </c>
      <c r="V134" s="14" t="s">
        <v>62</v>
      </c>
    </row>
    <row r="135" spans="1:22" ht="26.25" customHeight="1" x14ac:dyDescent="0.2">
      <c r="A135" s="15"/>
      <c r="B135" s="21"/>
      <c r="C135" s="16"/>
      <c r="D135" s="14"/>
      <c r="E135" s="14"/>
      <c r="F135" s="1" t="s">
        <v>32</v>
      </c>
      <c r="G135" s="3">
        <f>G136+G137+G138</f>
        <v>6692966.1099999994</v>
      </c>
      <c r="H135" s="3">
        <f t="shared" ref="H135:M135" si="71">H136+H137+H138</f>
        <v>1444428.5599999998</v>
      </c>
      <c r="I135" s="3">
        <f t="shared" si="71"/>
        <v>0</v>
      </c>
      <c r="J135" s="3">
        <f t="shared" si="71"/>
        <v>5248537.55</v>
      </c>
      <c r="K135" s="3">
        <f t="shared" si="71"/>
        <v>0</v>
      </c>
      <c r="L135" s="3">
        <f t="shared" si="71"/>
        <v>0</v>
      </c>
      <c r="M135" s="3">
        <f t="shared" si="71"/>
        <v>0</v>
      </c>
      <c r="N135" s="14"/>
      <c r="O135" s="14"/>
      <c r="P135" s="14"/>
      <c r="Q135" s="14"/>
      <c r="R135" s="14"/>
      <c r="S135" s="14"/>
      <c r="T135" s="14"/>
      <c r="U135" s="14"/>
      <c r="V135" s="14"/>
    </row>
    <row r="136" spans="1:22" ht="43.5" customHeight="1" x14ac:dyDescent="0.2">
      <c r="A136" s="15"/>
      <c r="B136" s="21"/>
      <c r="C136" s="16"/>
      <c r="D136" s="14"/>
      <c r="E136" s="14"/>
      <c r="F136" s="2" t="s">
        <v>33</v>
      </c>
      <c r="G136" s="3">
        <f>H136+I136+J136+K136+L136+M136</f>
        <v>72221.429999999993</v>
      </c>
      <c r="H136" s="3">
        <v>72221.429999999993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14"/>
      <c r="O136" s="14"/>
      <c r="P136" s="14"/>
      <c r="Q136" s="14"/>
      <c r="R136" s="14"/>
      <c r="S136" s="14"/>
      <c r="T136" s="14"/>
      <c r="U136" s="14"/>
      <c r="V136" s="14"/>
    </row>
    <row r="137" spans="1:22" ht="33" customHeight="1" x14ac:dyDescent="0.2">
      <c r="A137" s="15"/>
      <c r="B137" s="21"/>
      <c r="C137" s="16"/>
      <c r="D137" s="14"/>
      <c r="E137" s="14"/>
      <c r="F137" s="1" t="s">
        <v>36</v>
      </c>
      <c r="G137" s="3">
        <f>H137+I137+J137+K137+L137+M137</f>
        <v>6358317.7999999998</v>
      </c>
      <c r="H137" s="3">
        <v>1372207.13</v>
      </c>
      <c r="I137" s="3">
        <v>0</v>
      </c>
      <c r="J137" s="3">
        <v>4986110.67</v>
      </c>
      <c r="K137" s="3">
        <v>0</v>
      </c>
      <c r="L137" s="3">
        <v>0</v>
      </c>
      <c r="M137" s="3">
        <v>0</v>
      </c>
      <c r="N137" s="14"/>
      <c r="O137" s="14"/>
      <c r="P137" s="14"/>
      <c r="Q137" s="14"/>
      <c r="R137" s="14"/>
      <c r="S137" s="14"/>
      <c r="T137" s="14"/>
      <c r="U137" s="14"/>
      <c r="V137" s="14"/>
    </row>
    <row r="138" spans="1:22" ht="27.75" customHeight="1" x14ac:dyDescent="0.2">
      <c r="A138" s="15"/>
      <c r="B138" s="21"/>
      <c r="C138" s="16"/>
      <c r="D138" s="14"/>
      <c r="E138" s="14"/>
      <c r="F138" s="1" t="s">
        <v>34</v>
      </c>
      <c r="G138" s="3">
        <f>H138+I138+J138+K138+L138+M138</f>
        <v>262426.88</v>
      </c>
      <c r="H138" s="3">
        <v>0</v>
      </c>
      <c r="I138" s="3">
        <v>0</v>
      </c>
      <c r="J138" s="3">
        <v>262426.88</v>
      </c>
      <c r="K138" s="3">
        <v>0</v>
      </c>
      <c r="L138" s="3">
        <v>0</v>
      </c>
      <c r="M138" s="3">
        <v>0</v>
      </c>
      <c r="N138" s="14"/>
      <c r="O138" s="14"/>
      <c r="P138" s="14"/>
      <c r="Q138" s="14"/>
      <c r="R138" s="14"/>
      <c r="S138" s="14"/>
      <c r="T138" s="14"/>
      <c r="U138" s="14"/>
      <c r="V138" s="14"/>
    </row>
    <row r="139" spans="1:22" ht="59.25" customHeight="1" x14ac:dyDescent="0.2">
      <c r="A139" s="15"/>
      <c r="B139" s="21"/>
      <c r="C139" s="16"/>
      <c r="D139" s="14"/>
      <c r="E139" s="14"/>
      <c r="F139" s="1" t="s">
        <v>35</v>
      </c>
      <c r="G139" s="3">
        <f>H139+I139+J139+K139+L139+M139</f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14"/>
      <c r="O139" s="14"/>
      <c r="P139" s="14"/>
      <c r="Q139" s="14"/>
      <c r="R139" s="14"/>
      <c r="S139" s="14"/>
      <c r="T139" s="14"/>
      <c r="U139" s="14"/>
      <c r="V139" s="14"/>
    </row>
    <row r="140" spans="1:22" ht="24.75" customHeight="1" x14ac:dyDescent="0.2">
      <c r="A140" s="15" t="s">
        <v>138</v>
      </c>
      <c r="B140" s="14" t="s">
        <v>139</v>
      </c>
      <c r="C140" s="16">
        <v>44707</v>
      </c>
      <c r="D140" s="16">
        <v>46387</v>
      </c>
      <c r="E140" s="14" t="s">
        <v>131</v>
      </c>
      <c r="F140" s="1" t="s">
        <v>31</v>
      </c>
      <c r="G140" s="3">
        <f>G141+G145</f>
        <v>9680201.9699999988</v>
      </c>
      <c r="H140" s="3">
        <f t="shared" ref="H140:M140" si="72">H141+H145</f>
        <v>0</v>
      </c>
      <c r="I140" s="3">
        <f t="shared" si="72"/>
        <v>1747339.76</v>
      </c>
      <c r="J140" s="3">
        <f t="shared" si="72"/>
        <v>3398267.73</v>
      </c>
      <c r="K140" s="3">
        <f t="shared" si="72"/>
        <v>4534594.4800000004</v>
      </c>
      <c r="L140" s="3">
        <f t="shared" si="72"/>
        <v>0</v>
      </c>
      <c r="M140" s="3">
        <f t="shared" si="72"/>
        <v>0</v>
      </c>
      <c r="N140" s="14" t="s">
        <v>146</v>
      </c>
      <c r="O140" s="14" t="s">
        <v>24</v>
      </c>
      <c r="P140" s="14">
        <v>3</v>
      </c>
      <c r="Q140" s="14" t="s">
        <v>128</v>
      </c>
      <c r="R140" s="14">
        <v>1</v>
      </c>
      <c r="S140" s="14">
        <v>1</v>
      </c>
      <c r="T140" s="14">
        <v>1</v>
      </c>
      <c r="U140" s="14" t="s">
        <v>62</v>
      </c>
      <c r="V140" s="14" t="s">
        <v>62</v>
      </c>
    </row>
    <row r="141" spans="1:22" ht="26.25" customHeight="1" x14ac:dyDescent="0.2">
      <c r="A141" s="15"/>
      <c r="B141" s="14"/>
      <c r="C141" s="16"/>
      <c r="D141" s="14"/>
      <c r="E141" s="14"/>
      <c r="F141" s="1" t="s">
        <v>32</v>
      </c>
      <c r="G141" s="3">
        <f>G142+G143+G144</f>
        <v>9680201.9699999988</v>
      </c>
      <c r="H141" s="3">
        <f t="shared" ref="H141:M141" si="73">H142+H143+H144</f>
        <v>0</v>
      </c>
      <c r="I141" s="3">
        <f t="shared" si="73"/>
        <v>1747339.76</v>
      </c>
      <c r="J141" s="3">
        <f t="shared" si="73"/>
        <v>3398267.73</v>
      </c>
      <c r="K141" s="3">
        <f t="shared" si="73"/>
        <v>4534594.4800000004</v>
      </c>
      <c r="L141" s="3">
        <f t="shared" si="73"/>
        <v>0</v>
      </c>
      <c r="M141" s="3">
        <f t="shared" si="73"/>
        <v>0</v>
      </c>
      <c r="N141" s="14"/>
      <c r="O141" s="14"/>
      <c r="P141" s="14"/>
      <c r="Q141" s="14"/>
      <c r="R141" s="14"/>
      <c r="S141" s="14"/>
      <c r="T141" s="14"/>
      <c r="U141" s="14"/>
      <c r="V141" s="14"/>
    </row>
    <row r="142" spans="1:22" ht="43.5" customHeight="1" x14ac:dyDescent="0.2">
      <c r="A142" s="15"/>
      <c r="B142" s="14"/>
      <c r="C142" s="16"/>
      <c r="D142" s="14"/>
      <c r="E142" s="14"/>
      <c r="F142" s="2" t="s">
        <v>33</v>
      </c>
      <c r="G142" s="3">
        <f>H142+I142+J142+K142+L142+M142</f>
        <v>4761297.1100000003</v>
      </c>
      <c r="H142" s="3">
        <v>0</v>
      </c>
      <c r="I142" s="3">
        <v>1747339.76</v>
      </c>
      <c r="J142" s="3">
        <v>1835530.6</v>
      </c>
      <c r="K142" s="3">
        <v>1178426.75</v>
      </c>
      <c r="L142" s="3">
        <v>0</v>
      </c>
      <c r="M142" s="3">
        <v>0</v>
      </c>
      <c r="N142" s="14"/>
      <c r="O142" s="14"/>
      <c r="P142" s="14"/>
      <c r="Q142" s="14"/>
      <c r="R142" s="14"/>
      <c r="S142" s="14"/>
      <c r="T142" s="14"/>
      <c r="U142" s="14"/>
      <c r="V142" s="14"/>
    </row>
    <row r="143" spans="1:22" ht="33" customHeight="1" x14ac:dyDescent="0.2">
      <c r="A143" s="15"/>
      <c r="B143" s="14"/>
      <c r="C143" s="16"/>
      <c r="D143" s="14"/>
      <c r="E143" s="14"/>
      <c r="F143" s="1" t="s">
        <v>36</v>
      </c>
      <c r="G143" s="3">
        <f>H143+I143+J143+K143+L143+M143</f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14"/>
      <c r="O143" s="14"/>
      <c r="P143" s="14"/>
      <c r="Q143" s="14"/>
      <c r="R143" s="14"/>
      <c r="S143" s="14"/>
      <c r="T143" s="14"/>
      <c r="U143" s="14"/>
      <c r="V143" s="14"/>
    </row>
    <row r="144" spans="1:22" ht="27.75" customHeight="1" x14ac:dyDescent="0.2">
      <c r="A144" s="15"/>
      <c r="B144" s="14"/>
      <c r="C144" s="16"/>
      <c r="D144" s="14"/>
      <c r="E144" s="14"/>
      <c r="F144" s="1" t="s">
        <v>34</v>
      </c>
      <c r="G144" s="3">
        <f>H144+I144+J144+K144+L144+M144</f>
        <v>4918904.8599999994</v>
      </c>
      <c r="H144" s="3">
        <v>0</v>
      </c>
      <c r="I144" s="3">
        <v>0</v>
      </c>
      <c r="J144" s="3">
        <v>1562737.13</v>
      </c>
      <c r="K144" s="3">
        <v>3356167.73</v>
      </c>
      <c r="L144" s="3">
        <v>0</v>
      </c>
      <c r="M144" s="3">
        <v>0</v>
      </c>
      <c r="N144" s="14"/>
      <c r="O144" s="14"/>
      <c r="P144" s="14"/>
      <c r="Q144" s="14"/>
      <c r="R144" s="14"/>
      <c r="S144" s="14"/>
      <c r="T144" s="14"/>
      <c r="U144" s="14"/>
      <c r="V144" s="14"/>
    </row>
    <row r="145" spans="1:23" ht="59.25" customHeight="1" x14ac:dyDescent="0.2">
      <c r="A145" s="15"/>
      <c r="B145" s="14"/>
      <c r="C145" s="16"/>
      <c r="D145" s="14"/>
      <c r="E145" s="14"/>
      <c r="F145" s="1" t="s">
        <v>35</v>
      </c>
      <c r="G145" s="3">
        <f>H145+I145+J145+K145+L145+M145</f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14"/>
      <c r="O145" s="14"/>
      <c r="P145" s="14"/>
      <c r="Q145" s="14"/>
      <c r="R145" s="14"/>
      <c r="S145" s="14"/>
      <c r="T145" s="14"/>
      <c r="U145" s="14"/>
      <c r="V145" s="14"/>
    </row>
    <row r="146" spans="1:23" ht="24.75" customHeight="1" x14ac:dyDescent="0.2">
      <c r="A146" s="15" t="s">
        <v>157</v>
      </c>
      <c r="B146" s="14" t="s">
        <v>159</v>
      </c>
      <c r="C146" s="16">
        <v>44977</v>
      </c>
      <c r="D146" s="16">
        <v>46387</v>
      </c>
      <c r="E146" s="14" t="s">
        <v>131</v>
      </c>
      <c r="F146" s="1" t="s">
        <v>31</v>
      </c>
      <c r="G146" s="3">
        <f>G147+G151</f>
        <v>37500</v>
      </c>
      <c r="H146" s="3">
        <f t="shared" ref="H146:M146" si="74">H147+H151</f>
        <v>0</v>
      </c>
      <c r="I146" s="3">
        <f t="shared" si="74"/>
        <v>0</v>
      </c>
      <c r="J146" s="3">
        <f t="shared" si="74"/>
        <v>12500</v>
      </c>
      <c r="K146" s="3">
        <f t="shared" si="74"/>
        <v>25000</v>
      </c>
      <c r="L146" s="3">
        <f t="shared" si="74"/>
        <v>0</v>
      </c>
      <c r="M146" s="3">
        <f t="shared" si="74"/>
        <v>0</v>
      </c>
      <c r="N146" s="14" t="s">
        <v>161</v>
      </c>
      <c r="O146" s="14" t="s">
        <v>24</v>
      </c>
      <c r="P146" s="14">
        <v>2</v>
      </c>
      <c r="Q146" s="14" t="s">
        <v>128</v>
      </c>
      <c r="R146" s="14" t="s">
        <v>128</v>
      </c>
      <c r="S146" s="14">
        <v>1</v>
      </c>
      <c r="T146" s="14">
        <v>1</v>
      </c>
      <c r="U146" s="14" t="s">
        <v>62</v>
      </c>
      <c r="V146" s="14" t="s">
        <v>62</v>
      </c>
    </row>
    <row r="147" spans="1:23" ht="26.25" customHeight="1" x14ac:dyDescent="0.2">
      <c r="A147" s="15"/>
      <c r="B147" s="14"/>
      <c r="C147" s="16"/>
      <c r="D147" s="14"/>
      <c r="E147" s="14"/>
      <c r="F147" s="1" t="s">
        <v>32</v>
      </c>
      <c r="G147" s="3">
        <f>G148+G149+G150</f>
        <v>37500</v>
      </c>
      <c r="H147" s="3">
        <f t="shared" ref="H147:M147" si="75">H148+H149+H150</f>
        <v>0</v>
      </c>
      <c r="I147" s="3">
        <f t="shared" si="75"/>
        <v>0</v>
      </c>
      <c r="J147" s="3">
        <f t="shared" si="75"/>
        <v>12500</v>
      </c>
      <c r="K147" s="3">
        <f t="shared" si="75"/>
        <v>25000</v>
      </c>
      <c r="L147" s="3">
        <f t="shared" si="75"/>
        <v>0</v>
      </c>
      <c r="M147" s="3">
        <f t="shared" si="75"/>
        <v>0</v>
      </c>
      <c r="N147" s="14"/>
      <c r="O147" s="14"/>
      <c r="P147" s="14"/>
      <c r="Q147" s="14"/>
      <c r="R147" s="14"/>
      <c r="S147" s="14"/>
      <c r="T147" s="14"/>
      <c r="U147" s="14"/>
      <c r="V147" s="14"/>
    </row>
    <row r="148" spans="1:23" ht="43.5" customHeight="1" x14ac:dyDescent="0.2">
      <c r="A148" s="15"/>
      <c r="B148" s="14"/>
      <c r="C148" s="16"/>
      <c r="D148" s="14"/>
      <c r="E148" s="14"/>
      <c r="F148" s="2" t="s">
        <v>33</v>
      </c>
      <c r="G148" s="3">
        <f>H148+I148+J148+K148+L148+M148</f>
        <v>37500</v>
      </c>
      <c r="H148" s="3">
        <v>0</v>
      </c>
      <c r="I148" s="3">
        <v>0</v>
      </c>
      <c r="J148" s="3">
        <v>12500</v>
      </c>
      <c r="K148" s="3">
        <v>25000</v>
      </c>
      <c r="L148" s="3">
        <v>0</v>
      </c>
      <c r="M148" s="3">
        <v>0</v>
      </c>
      <c r="N148" s="14"/>
      <c r="O148" s="14"/>
      <c r="P148" s="14"/>
      <c r="Q148" s="14"/>
      <c r="R148" s="14"/>
      <c r="S148" s="14"/>
      <c r="T148" s="14"/>
      <c r="U148" s="14"/>
      <c r="V148" s="14"/>
    </row>
    <row r="149" spans="1:23" ht="33" customHeight="1" x14ac:dyDescent="0.2">
      <c r="A149" s="15"/>
      <c r="B149" s="14"/>
      <c r="C149" s="16"/>
      <c r="D149" s="14"/>
      <c r="E149" s="14"/>
      <c r="F149" s="1" t="s">
        <v>36</v>
      </c>
      <c r="G149" s="3">
        <f>H149+I149+J149+K149+L149+M149</f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14"/>
      <c r="O149" s="14"/>
      <c r="P149" s="14"/>
      <c r="Q149" s="14"/>
      <c r="R149" s="14"/>
      <c r="S149" s="14"/>
      <c r="T149" s="14"/>
      <c r="U149" s="14"/>
      <c r="V149" s="14"/>
    </row>
    <row r="150" spans="1:23" ht="27.75" customHeight="1" x14ac:dyDescent="0.2">
      <c r="A150" s="15"/>
      <c r="B150" s="14"/>
      <c r="C150" s="16"/>
      <c r="D150" s="14"/>
      <c r="E150" s="14"/>
      <c r="F150" s="1" t="s">
        <v>34</v>
      </c>
      <c r="G150" s="3">
        <f>H150+I150+J150+K150+L150+M150</f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14"/>
      <c r="O150" s="14"/>
      <c r="P150" s="14"/>
      <c r="Q150" s="14"/>
      <c r="R150" s="14"/>
      <c r="S150" s="14"/>
      <c r="T150" s="14"/>
      <c r="U150" s="14"/>
      <c r="V150" s="14"/>
    </row>
    <row r="151" spans="1:23" ht="59.25" customHeight="1" x14ac:dyDescent="0.2">
      <c r="A151" s="15"/>
      <c r="B151" s="14"/>
      <c r="C151" s="16"/>
      <c r="D151" s="14"/>
      <c r="E151" s="14"/>
      <c r="F151" s="1" t="s">
        <v>35</v>
      </c>
      <c r="G151" s="3">
        <f>H151+I151+J151+K151+L151+M151</f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14"/>
      <c r="O151" s="14"/>
      <c r="P151" s="14"/>
      <c r="Q151" s="14"/>
      <c r="R151" s="14"/>
      <c r="S151" s="14"/>
      <c r="T151" s="14"/>
      <c r="U151" s="14"/>
      <c r="V151" s="14"/>
    </row>
    <row r="152" spans="1:23" ht="24.75" customHeight="1" x14ac:dyDescent="0.2">
      <c r="A152" s="15" t="s">
        <v>158</v>
      </c>
      <c r="B152" s="14" t="s">
        <v>160</v>
      </c>
      <c r="C152" s="16">
        <v>44977</v>
      </c>
      <c r="D152" s="16">
        <v>46387</v>
      </c>
      <c r="E152" s="14" t="s">
        <v>131</v>
      </c>
      <c r="F152" s="1" t="s">
        <v>31</v>
      </c>
      <c r="G152" s="3">
        <f>G153+G157</f>
        <v>0</v>
      </c>
      <c r="H152" s="3">
        <f t="shared" ref="H152:M152" si="76">H153+H157</f>
        <v>0</v>
      </c>
      <c r="I152" s="3">
        <f t="shared" si="76"/>
        <v>0</v>
      </c>
      <c r="J152" s="3">
        <f t="shared" si="76"/>
        <v>0</v>
      </c>
      <c r="K152" s="3">
        <f t="shared" si="76"/>
        <v>0</v>
      </c>
      <c r="L152" s="3">
        <f t="shared" si="76"/>
        <v>0</v>
      </c>
      <c r="M152" s="3">
        <f t="shared" si="76"/>
        <v>0</v>
      </c>
      <c r="N152" s="14" t="s">
        <v>162</v>
      </c>
      <c r="O152" s="14" t="s">
        <v>24</v>
      </c>
      <c r="P152" s="14">
        <v>1</v>
      </c>
      <c r="Q152" s="14" t="s">
        <v>128</v>
      </c>
      <c r="R152" s="14" t="s">
        <v>128</v>
      </c>
      <c r="S152" s="14">
        <v>1</v>
      </c>
      <c r="T152" s="14" t="s">
        <v>62</v>
      </c>
      <c r="U152" s="14" t="s">
        <v>62</v>
      </c>
      <c r="V152" s="14" t="s">
        <v>62</v>
      </c>
    </row>
    <row r="153" spans="1:23" ht="26.25" customHeight="1" x14ac:dyDescent="0.2">
      <c r="A153" s="15"/>
      <c r="B153" s="14"/>
      <c r="C153" s="16"/>
      <c r="D153" s="14"/>
      <c r="E153" s="14"/>
      <c r="F153" s="1" t="s">
        <v>32</v>
      </c>
      <c r="G153" s="3">
        <f>G154+G155+G156</f>
        <v>0</v>
      </c>
      <c r="H153" s="3">
        <f t="shared" ref="H153:M153" si="77">H154+H155+H156</f>
        <v>0</v>
      </c>
      <c r="I153" s="3">
        <f t="shared" si="77"/>
        <v>0</v>
      </c>
      <c r="J153" s="3">
        <f t="shared" si="77"/>
        <v>0</v>
      </c>
      <c r="K153" s="3">
        <f t="shared" si="77"/>
        <v>0</v>
      </c>
      <c r="L153" s="3">
        <f t="shared" si="77"/>
        <v>0</v>
      </c>
      <c r="M153" s="3">
        <f t="shared" si="77"/>
        <v>0</v>
      </c>
      <c r="N153" s="14"/>
      <c r="O153" s="14"/>
      <c r="P153" s="14"/>
      <c r="Q153" s="14"/>
      <c r="R153" s="14"/>
      <c r="S153" s="14"/>
      <c r="T153" s="14"/>
      <c r="U153" s="14"/>
      <c r="V153" s="14"/>
    </row>
    <row r="154" spans="1:23" ht="43.5" customHeight="1" x14ac:dyDescent="0.2">
      <c r="A154" s="15"/>
      <c r="B154" s="14"/>
      <c r="C154" s="16"/>
      <c r="D154" s="14"/>
      <c r="E154" s="14"/>
      <c r="F154" s="2" t="s">
        <v>33</v>
      </c>
      <c r="G154" s="3">
        <f>H154+I154+J154+K154+L154+M154</f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14"/>
      <c r="O154" s="14"/>
      <c r="P154" s="14"/>
      <c r="Q154" s="14"/>
      <c r="R154" s="14"/>
      <c r="S154" s="14"/>
      <c r="T154" s="14"/>
      <c r="U154" s="14"/>
      <c r="V154" s="14"/>
      <c r="W154" s="27"/>
    </row>
    <row r="155" spans="1:23" ht="33" customHeight="1" x14ac:dyDescent="0.2">
      <c r="A155" s="15"/>
      <c r="B155" s="14"/>
      <c r="C155" s="16"/>
      <c r="D155" s="14"/>
      <c r="E155" s="14"/>
      <c r="F155" s="1" t="s">
        <v>36</v>
      </c>
      <c r="G155" s="3">
        <f>H155+I155+J155+K155+L155+M155</f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1:23" ht="27.75" customHeight="1" x14ac:dyDescent="0.2">
      <c r="A156" s="15"/>
      <c r="B156" s="14"/>
      <c r="C156" s="16"/>
      <c r="D156" s="14"/>
      <c r="E156" s="14"/>
      <c r="F156" s="1" t="s">
        <v>34</v>
      </c>
      <c r="G156" s="3">
        <f>H156+I156+J156+K156+L156+M156</f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1:23" ht="59.25" customHeight="1" x14ac:dyDescent="0.2">
      <c r="A157" s="15"/>
      <c r="B157" s="14"/>
      <c r="C157" s="16"/>
      <c r="D157" s="14"/>
      <c r="E157" s="14"/>
      <c r="F157" s="1" t="s">
        <v>35</v>
      </c>
      <c r="G157" s="3">
        <f>H157+I157+J157+K157+L157+M157</f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1:23" ht="28.5" customHeight="1" x14ac:dyDescent="0.2">
      <c r="A158" s="15" t="s">
        <v>51</v>
      </c>
      <c r="B158" s="16" t="s">
        <v>74</v>
      </c>
      <c r="C158" s="16"/>
      <c r="D158" s="16"/>
      <c r="E158" s="16"/>
      <c r="F158" s="1" t="s">
        <v>31</v>
      </c>
      <c r="G158" s="3">
        <f>G164</f>
        <v>5339699.8299999991</v>
      </c>
      <c r="H158" s="3">
        <f t="shared" ref="H158:M158" si="78">H164</f>
        <v>417205.38</v>
      </c>
      <c r="I158" s="3">
        <f t="shared" si="78"/>
        <v>862311.1</v>
      </c>
      <c r="J158" s="3">
        <f t="shared" si="78"/>
        <v>869421.06</v>
      </c>
      <c r="K158" s="3">
        <f t="shared" si="78"/>
        <v>1063587.43</v>
      </c>
      <c r="L158" s="3">
        <f t="shared" si="78"/>
        <v>1063587.43</v>
      </c>
      <c r="M158" s="3">
        <f t="shared" si="78"/>
        <v>1063587.43</v>
      </c>
      <c r="N158" s="14" t="s">
        <v>14</v>
      </c>
      <c r="O158" s="14" t="s">
        <v>14</v>
      </c>
      <c r="P158" s="14" t="s">
        <v>14</v>
      </c>
      <c r="Q158" s="14" t="s">
        <v>14</v>
      </c>
      <c r="R158" s="14" t="s">
        <v>14</v>
      </c>
      <c r="S158" s="14" t="s">
        <v>14</v>
      </c>
      <c r="T158" s="14" t="s">
        <v>14</v>
      </c>
      <c r="U158" s="14" t="s">
        <v>14</v>
      </c>
      <c r="V158" s="14" t="s">
        <v>14</v>
      </c>
    </row>
    <row r="159" spans="1:23" ht="27.75" customHeight="1" x14ac:dyDescent="0.2">
      <c r="A159" s="15"/>
      <c r="B159" s="16"/>
      <c r="C159" s="16"/>
      <c r="D159" s="16"/>
      <c r="E159" s="16"/>
      <c r="F159" s="1" t="s">
        <v>32</v>
      </c>
      <c r="G159" s="3">
        <f t="shared" ref="G159:M159" si="79">G165</f>
        <v>5339699.8299999991</v>
      </c>
      <c r="H159" s="3">
        <f t="shared" si="79"/>
        <v>417205.38</v>
      </c>
      <c r="I159" s="3">
        <f t="shared" si="79"/>
        <v>862311.1</v>
      </c>
      <c r="J159" s="3">
        <f t="shared" si="79"/>
        <v>869421.06</v>
      </c>
      <c r="K159" s="3">
        <f t="shared" si="79"/>
        <v>1063587.43</v>
      </c>
      <c r="L159" s="3">
        <f t="shared" si="79"/>
        <v>1063587.43</v>
      </c>
      <c r="M159" s="3">
        <f t="shared" si="79"/>
        <v>1063587.43</v>
      </c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1:23" ht="61.5" customHeight="1" x14ac:dyDescent="0.2">
      <c r="A160" s="15"/>
      <c r="B160" s="16"/>
      <c r="C160" s="16"/>
      <c r="D160" s="16"/>
      <c r="E160" s="16"/>
      <c r="F160" s="2" t="s">
        <v>33</v>
      </c>
      <c r="G160" s="3">
        <f t="shared" ref="G160:M160" si="80">G166</f>
        <v>0</v>
      </c>
      <c r="H160" s="3">
        <f t="shared" si="80"/>
        <v>0</v>
      </c>
      <c r="I160" s="3">
        <f t="shared" si="80"/>
        <v>0</v>
      </c>
      <c r="J160" s="3">
        <f t="shared" si="80"/>
        <v>0</v>
      </c>
      <c r="K160" s="3">
        <f t="shared" si="80"/>
        <v>0</v>
      </c>
      <c r="L160" s="3">
        <f t="shared" si="80"/>
        <v>0</v>
      </c>
      <c r="M160" s="3">
        <f t="shared" si="80"/>
        <v>0</v>
      </c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1:22" ht="30.75" customHeight="1" x14ac:dyDescent="0.2">
      <c r="A161" s="15"/>
      <c r="B161" s="16"/>
      <c r="C161" s="16"/>
      <c r="D161" s="16"/>
      <c r="E161" s="16"/>
      <c r="F161" s="1" t="s">
        <v>36</v>
      </c>
      <c r="G161" s="3">
        <f t="shared" ref="G161:M161" si="81">G167</f>
        <v>5339699.8299999991</v>
      </c>
      <c r="H161" s="3">
        <f t="shared" si="81"/>
        <v>417205.38</v>
      </c>
      <c r="I161" s="3">
        <f t="shared" si="81"/>
        <v>862311.1</v>
      </c>
      <c r="J161" s="3">
        <f t="shared" si="81"/>
        <v>869421.06</v>
      </c>
      <c r="K161" s="3">
        <f t="shared" si="81"/>
        <v>1063587.43</v>
      </c>
      <c r="L161" s="3">
        <f t="shared" si="81"/>
        <v>1063587.43</v>
      </c>
      <c r="M161" s="3">
        <f t="shared" si="81"/>
        <v>1063587.43</v>
      </c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1:22" ht="32.25" customHeight="1" x14ac:dyDescent="0.2">
      <c r="A162" s="15"/>
      <c r="B162" s="16"/>
      <c r="C162" s="16"/>
      <c r="D162" s="16"/>
      <c r="E162" s="16"/>
      <c r="F162" s="1" t="s">
        <v>34</v>
      </c>
      <c r="G162" s="3">
        <f t="shared" ref="G162:M162" si="82">G168</f>
        <v>0</v>
      </c>
      <c r="H162" s="3">
        <f t="shared" si="82"/>
        <v>0</v>
      </c>
      <c r="I162" s="3">
        <f t="shared" si="82"/>
        <v>0</v>
      </c>
      <c r="J162" s="3">
        <f t="shared" si="82"/>
        <v>0</v>
      </c>
      <c r="K162" s="3">
        <f t="shared" si="82"/>
        <v>0</v>
      </c>
      <c r="L162" s="3">
        <f t="shared" si="82"/>
        <v>0</v>
      </c>
      <c r="M162" s="3">
        <f t="shared" si="82"/>
        <v>0</v>
      </c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1:22" ht="51.75" customHeight="1" x14ac:dyDescent="0.2">
      <c r="A163" s="15"/>
      <c r="B163" s="16"/>
      <c r="C163" s="16"/>
      <c r="D163" s="16"/>
      <c r="E163" s="16"/>
      <c r="F163" s="1" t="s">
        <v>35</v>
      </c>
      <c r="G163" s="3">
        <f t="shared" ref="G163:M163" si="83">G169</f>
        <v>0</v>
      </c>
      <c r="H163" s="3">
        <f t="shared" si="83"/>
        <v>0</v>
      </c>
      <c r="I163" s="3">
        <f t="shared" si="83"/>
        <v>0</v>
      </c>
      <c r="J163" s="3">
        <f t="shared" si="83"/>
        <v>0</v>
      </c>
      <c r="K163" s="3">
        <f t="shared" si="83"/>
        <v>0</v>
      </c>
      <c r="L163" s="3">
        <f t="shared" si="83"/>
        <v>0</v>
      </c>
      <c r="M163" s="3">
        <f t="shared" si="83"/>
        <v>0</v>
      </c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1:22" ht="24.75" customHeight="1" x14ac:dyDescent="0.2">
      <c r="A164" s="15" t="s">
        <v>57</v>
      </c>
      <c r="B164" s="16" t="s">
        <v>60</v>
      </c>
      <c r="C164" s="16">
        <v>44197</v>
      </c>
      <c r="D164" s="16">
        <v>46387</v>
      </c>
      <c r="E164" s="14" t="s">
        <v>64</v>
      </c>
      <c r="F164" s="1" t="s">
        <v>31</v>
      </c>
      <c r="G164" s="3">
        <f>G170</f>
        <v>5339699.8299999991</v>
      </c>
      <c r="H164" s="3">
        <f t="shared" ref="H164:M164" si="84">H170</f>
        <v>417205.38</v>
      </c>
      <c r="I164" s="3">
        <f t="shared" si="84"/>
        <v>862311.1</v>
      </c>
      <c r="J164" s="3">
        <f t="shared" si="84"/>
        <v>869421.06</v>
      </c>
      <c r="K164" s="3">
        <f t="shared" si="84"/>
        <v>1063587.43</v>
      </c>
      <c r="L164" s="3">
        <f t="shared" si="84"/>
        <v>1063587.43</v>
      </c>
      <c r="M164" s="3">
        <f t="shared" si="84"/>
        <v>1063587.43</v>
      </c>
      <c r="N164" s="14" t="s">
        <v>14</v>
      </c>
      <c r="O164" s="14" t="s">
        <v>14</v>
      </c>
      <c r="P164" s="14" t="s">
        <v>14</v>
      </c>
      <c r="Q164" s="14" t="s">
        <v>14</v>
      </c>
      <c r="R164" s="14" t="s">
        <v>14</v>
      </c>
      <c r="S164" s="14" t="s">
        <v>14</v>
      </c>
      <c r="T164" s="14" t="s">
        <v>14</v>
      </c>
      <c r="U164" s="14" t="s">
        <v>14</v>
      </c>
      <c r="V164" s="14" t="s">
        <v>14</v>
      </c>
    </row>
    <row r="165" spans="1:22" ht="28.5" customHeight="1" x14ac:dyDescent="0.2">
      <c r="A165" s="15"/>
      <c r="B165" s="16"/>
      <c r="C165" s="16"/>
      <c r="D165" s="14"/>
      <c r="E165" s="14"/>
      <c r="F165" s="1" t="s">
        <v>32</v>
      </c>
      <c r="G165" s="3">
        <f t="shared" ref="G165:M165" si="85">G171</f>
        <v>5339699.8299999991</v>
      </c>
      <c r="H165" s="3">
        <f t="shared" si="85"/>
        <v>417205.38</v>
      </c>
      <c r="I165" s="3">
        <f t="shared" si="85"/>
        <v>862311.1</v>
      </c>
      <c r="J165" s="3">
        <f t="shared" si="85"/>
        <v>869421.06</v>
      </c>
      <c r="K165" s="3">
        <f t="shared" si="85"/>
        <v>1063587.43</v>
      </c>
      <c r="L165" s="3">
        <f t="shared" si="85"/>
        <v>1063587.43</v>
      </c>
      <c r="M165" s="3">
        <f t="shared" si="85"/>
        <v>1063587.43</v>
      </c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1:22" ht="58.5" customHeight="1" x14ac:dyDescent="0.2">
      <c r="A166" s="15"/>
      <c r="B166" s="16"/>
      <c r="C166" s="16"/>
      <c r="D166" s="14"/>
      <c r="E166" s="14"/>
      <c r="F166" s="2" t="s">
        <v>33</v>
      </c>
      <c r="G166" s="3">
        <f t="shared" ref="G166:M166" si="86">G172</f>
        <v>0</v>
      </c>
      <c r="H166" s="3">
        <f t="shared" si="86"/>
        <v>0</v>
      </c>
      <c r="I166" s="3">
        <f t="shared" si="86"/>
        <v>0</v>
      </c>
      <c r="J166" s="3">
        <f t="shared" si="86"/>
        <v>0</v>
      </c>
      <c r="K166" s="3">
        <f t="shared" si="86"/>
        <v>0</v>
      </c>
      <c r="L166" s="3">
        <f t="shared" si="86"/>
        <v>0</v>
      </c>
      <c r="M166" s="3">
        <f t="shared" si="86"/>
        <v>0</v>
      </c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1:22" ht="27" customHeight="1" x14ac:dyDescent="0.2">
      <c r="A167" s="15"/>
      <c r="B167" s="16"/>
      <c r="C167" s="16"/>
      <c r="D167" s="14"/>
      <c r="E167" s="14"/>
      <c r="F167" s="1" t="s">
        <v>36</v>
      </c>
      <c r="G167" s="3">
        <f t="shared" ref="G167:M167" si="87">G173</f>
        <v>5339699.8299999991</v>
      </c>
      <c r="H167" s="3">
        <f t="shared" si="87"/>
        <v>417205.38</v>
      </c>
      <c r="I167" s="3">
        <f t="shared" si="87"/>
        <v>862311.1</v>
      </c>
      <c r="J167" s="3">
        <f t="shared" si="87"/>
        <v>869421.06</v>
      </c>
      <c r="K167" s="3">
        <f t="shared" si="87"/>
        <v>1063587.43</v>
      </c>
      <c r="L167" s="3">
        <f t="shared" si="87"/>
        <v>1063587.43</v>
      </c>
      <c r="M167" s="3">
        <f t="shared" si="87"/>
        <v>1063587.43</v>
      </c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1:22" ht="28.5" customHeight="1" x14ac:dyDescent="0.2">
      <c r="A168" s="15"/>
      <c r="B168" s="16"/>
      <c r="C168" s="16"/>
      <c r="D168" s="14"/>
      <c r="E168" s="14"/>
      <c r="F168" s="1" t="s">
        <v>34</v>
      </c>
      <c r="G168" s="3">
        <f t="shared" ref="G168:M168" si="88">G174</f>
        <v>0</v>
      </c>
      <c r="H168" s="3">
        <f t="shared" si="88"/>
        <v>0</v>
      </c>
      <c r="I168" s="3">
        <f t="shared" si="88"/>
        <v>0</v>
      </c>
      <c r="J168" s="3">
        <f t="shared" si="88"/>
        <v>0</v>
      </c>
      <c r="K168" s="3">
        <f t="shared" si="88"/>
        <v>0</v>
      </c>
      <c r="L168" s="3">
        <f t="shared" si="88"/>
        <v>0</v>
      </c>
      <c r="M168" s="3">
        <f t="shared" si="88"/>
        <v>0</v>
      </c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1:22" ht="51.75" customHeight="1" x14ac:dyDescent="0.2">
      <c r="A169" s="15"/>
      <c r="B169" s="16"/>
      <c r="C169" s="16"/>
      <c r="D169" s="14"/>
      <c r="E169" s="14"/>
      <c r="F169" s="1" t="s">
        <v>35</v>
      </c>
      <c r="G169" s="3">
        <f t="shared" ref="G169:M169" si="89">G175</f>
        <v>0</v>
      </c>
      <c r="H169" s="3">
        <f t="shared" si="89"/>
        <v>0</v>
      </c>
      <c r="I169" s="3">
        <f t="shared" si="89"/>
        <v>0</v>
      </c>
      <c r="J169" s="3">
        <f t="shared" si="89"/>
        <v>0</v>
      </c>
      <c r="K169" s="3">
        <f t="shared" si="89"/>
        <v>0</v>
      </c>
      <c r="L169" s="3">
        <f t="shared" si="89"/>
        <v>0</v>
      </c>
      <c r="M169" s="3">
        <f t="shared" si="89"/>
        <v>0</v>
      </c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1:22" ht="25.5" customHeight="1" x14ac:dyDescent="0.2">
      <c r="A170" s="15" t="s">
        <v>58</v>
      </c>
      <c r="B170" s="14" t="s">
        <v>132</v>
      </c>
      <c r="C170" s="16">
        <v>44197</v>
      </c>
      <c r="D170" s="16">
        <v>46387</v>
      </c>
      <c r="E170" s="14" t="s">
        <v>64</v>
      </c>
      <c r="F170" s="1" t="s">
        <v>31</v>
      </c>
      <c r="G170" s="3">
        <f>G171+G175</f>
        <v>5339699.8299999991</v>
      </c>
      <c r="H170" s="3">
        <f t="shared" ref="H170:M170" si="90">H171+H175</f>
        <v>417205.38</v>
      </c>
      <c r="I170" s="3">
        <f t="shared" si="90"/>
        <v>862311.1</v>
      </c>
      <c r="J170" s="3">
        <f t="shared" si="90"/>
        <v>869421.06</v>
      </c>
      <c r="K170" s="3">
        <f t="shared" si="90"/>
        <v>1063587.43</v>
      </c>
      <c r="L170" s="3">
        <f t="shared" si="90"/>
        <v>1063587.43</v>
      </c>
      <c r="M170" s="3">
        <f t="shared" si="90"/>
        <v>1063587.43</v>
      </c>
      <c r="N170" s="14" t="s">
        <v>69</v>
      </c>
      <c r="O170" s="14" t="s">
        <v>24</v>
      </c>
      <c r="P170" s="14">
        <f>SUM(Q170:V172)</f>
        <v>704</v>
      </c>
      <c r="Q170" s="14">
        <v>100</v>
      </c>
      <c r="R170" s="14">
        <v>100</v>
      </c>
      <c r="S170" s="14">
        <v>126</v>
      </c>
      <c r="T170" s="14">
        <v>126</v>
      </c>
      <c r="U170" s="14">
        <v>126</v>
      </c>
      <c r="V170" s="14">
        <v>126</v>
      </c>
    </row>
    <row r="171" spans="1:22" ht="36.75" customHeight="1" x14ac:dyDescent="0.2">
      <c r="A171" s="15"/>
      <c r="B171" s="14"/>
      <c r="C171" s="16"/>
      <c r="D171" s="14"/>
      <c r="E171" s="14"/>
      <c r="F171" s="1" t="s">
        <v>32</v>
      </c>
      <c r="G171" s="3">
        <f>G172+G173+G174</f>
        <v>5339699.8299999991</v>
      </c>
      <c r="H171" s="3">
        <f t="shared" ref="H171:M171" si="91">H172+H173+H174</f>
        <v>417205.38</v>
      </c>
      <c r="I171" s="3">
        <f t="shared" si="91"/>
        <v>862311.1</v>
      </c>
      <c r="J171" s="3">
        <f t="shared" si="91"/>
        <v>869421.06</v>
      </c>
      <c r="K171" s="3">
        <f t="shared" si="91"/>
        <v>1063587.43</v>
      </c>
      <c r="L171" s="3">
        <f t="shared" si="91"/>
        <v>1063587.43</v>
      </c>
      <c r="M171" s="3">
        <f t="shared" si="91"/>
        <v>1063587.43</v>
      </c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1:22" ht="39" customHeight="1" x14ac:dyDescent="0.2">
      <c r="A172" s="15"/>
      <c r="B172" s="14"/>
      <c r="C172" s="16"/>
      <c r="D172" s="14"/>
      <c r="E172" s="14"/>
      <c r="F172" s="2" t="s">
        <v>33</v>
      </c>
      <c r="G172" s="3">
        <f>H172+I172+J172+K172+L172+M172</f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1:22" ht="38.25" customHeight="1" x14ac:dyDescent="0.2">
      <c r="A173" s="15"/>
      <c r="B173" s="14"/>
      <c r="C173" s="16"/>
      <c r="D173" s="14"/>
      <c r="E173" s="14"/>
      <c r="F173" s="1" t="s">
        <v>36</v>
      </c>
      <c r="G173" s="3">
        <f>H173+I173+J173+K173+L173+M173</f>
        <v>5339699.8299999991</v>
      </c>
      <c r="H173" s="3">
        <v>417205.38</v>
      </c>
      <c r="I173" s="3">
        <v>862311.1</v>
      </c>
      <c r="J173" s="3">
        <v>869421.06</v>
      </c>
      <c r="K173" s="3">
        <v>1063587.43</v>
      </c>
      <c r="L173" s="3">
        <v>1063587.43</v>
      </c>
      <c r="M173" s="3">
        <v>1063587.43</v>
      </c>
      <c r="N173" s="14" t="s">
        <v>61</v>
      </c>
      <c r="O173" s="14" t="s">
        <v>24</v>
      </c>
      <c r="P173" s="14">
        <f>SUM(Q173:V175)</f>
        <v>48240</v>
      </c>
      <c r="Q173" s="14">
        <v>18000</v>
      </c>
      <c r="R173" s="14">
        <v>18000</v>
      </c>
      <c r="S173" s="14">
        <v>3060</v>
      </c>
      <c r="T173" s="14">
        <v>3060</v>
      </c>
      <c r="U173" s="14">
        <v>3060</v>
      </c>
      <c r="V173" s="14">
        <v>3060</v>
      </c>
    </row>
    <row r="174" spans="1:22" ht="27.75" customHeight="1" x14ac:dyDescent="0.2">
      <c r="A174" s="15"/>
      <c r="B174" s="14"/>
      <c r="C174" s="16"/>
      <c r="D174" s="14"/>
      <c r="E174" s="14"/>
      <c r="F174" s="1" t="s">
        <v>34</v>
      </c>
      <c r="G174" s="3">
        <f>H174+I174+J174+K174+L174+M174</f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1:22" ht="51.75" customHeight="1" x14ac:dyDescent="0.2">
      <c r="A175" s="15"/>
      <c r="B175" s="14"/>
      <c r="C175" s="16"/>
      <c r="D175" s="14"/>
      <c r="E175" s="14"/>
      <c r="F175" s="1" t="s">
        <v>35</v>
      </c>
      <c r="G175" s="3">
        <f>H175+I175+J175+K175+L175+M175</f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1:22" ht="30.75" customHeight="1" x14ac:dyDescent="0.2">
      <c r="A176" s="14" t="s">
        <v>75</v>
      </c>
      <c r="B176" s="14"/>
      <c r="C176" s="14" t="s">
        <v>14</v>
      </c>
      <c r="D176" s="14" t="s">
        <v>14</v>
      </c>
      <c r="E176" s="14" t="s">
        <v>14</v>
      </c>
      <c r="F176" s="1" t="s">
        <v>31</v>
      </c>
      <c r="G176" s="3">
        <f t="shared" ref="G176:G181" si="92">G20+G38+G74+G104+G158</f>
        <v>50076201.00999999</v>
      </c>
      <c r="H176" s="3">
        <f t="shared" ref="H176:M176" si="93">H20+H38+H74+H104+H158</f>
        <v>5718914.4299999997</v>
      </c>
      <c r="I176" s="3">
        <f t="shared" si="93"/>
        <v>8891067.9000000004</v>
      </c>
      <c r="J176" s="3">
        <f t="shared" si="93"/>
        <v>17217845.879999999</v>
      </c>
      <c r="K176" s="3">
        <f t="shared" si="93"/>
        <v>10239363.539999999</v>
      </c>
      <c r="L176" s="3">
        <f t="shared" si="93"/>
        <v>4202791.59</v>
      </c>
      <c r="M176" s="3">
        <f t="shared" si="93"/>
        <v>3806217.67</v>
      </c>
      <c r="N176" s="14" t="s">
        <v>14</v>
      </c>
      <c r="O176" s="14" t="s">
        <v>14</v>
      </c>
      <c r="P176" s="14" t="s">
        <v>14</v>
      </c>
      <c r="Q176" s="14" t="s">
        <v>14</v>
      </c>
      <c r="R176" s="14" t="s">
        <v>14</v>
      </c>
      <c r="S176" s="14" t="s">
        <v>14</v>
      </c>
      <c r="T176" s="14" t="s">
        <v>14</v>
      </c>
      <c r="U176" s="14" t="s">
        <v>14</v>
      </c>
      <c r="V176" s="14" t="s">
        <v>14</v>
      </c>
    </row>
    <row r="177" spans="1:22" ht="25.5" x14ac:dyDescent="0.2">
      <c r="A177" s="14"/>
      <c r="B177" s="14"/>
      <c r="C177" s="14"/>
      <c r="D177" s="14"/>
      <c r="E177" s="14"/>
      <c r="F177" s="1" t="s">
        <v>32</v>
      </c>
      <c r="G177" s="3">
        <f t="shared" si="92"/>
        <v>50076201.00999999</v>
      </c>
      <c r="H177" s="3">
        <f t="shared" ref="H177:M177" si="94">H21+H39+H75+H105+H159</f>
        <v>5718914.4299999997</v>
      </c>
      <c r="I177" s="3">
        <f t="shared" si="94"/>
        <v>8891067.9000000004</v>
      </c>
      <c r="J177" s="3">
        <f t="shared" si="94"/>
        <v>17217845.879999999</v>
      </c>
      <c r="K177" s="3">
        <f t="shared" si="94"/>
        <v>10239363.539999999</v>
      </c>
      <c r="L177" s="3">
        <f t="shared" si="94"/>
        <v>4202791.59</v>
      </c>
      <c r="M177" s="3">
        <f t="shared" si="94"/>
        <v>3806217.67</v>
      </c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1:22" ht="57.75" customHeight="1" x14ac:dyDescent="0.2">
      <c r="A178" s="14"/>
      <c r="B178" s="14"/>
      <c r="C178" s="14"/>
      <c r="D178" s="14"/>
      <c r="E178" s="14"/>
      <c r="F178" s="2" t="s">
        <v>33</v>
      </c>
      <c r="G178" s="3">
        <f t="shared" si="92"/>
        <v>24064019.680000003</v>
      </c>
      <c r="H178" s="3">
        <f t="shared" ref="H178:M179" si="95">H22+H40+H76+H106+H160</f>
        <v>2900893.63</v>
      </c>
      <c r="I178" s="3">
        <f t="shared" si="95"/>
        <v>4593822.62</v>
      </c>
      <c r="J178" s="3">
        <f t="shared" si="95"/>
        <v>5602156.75</v>
      </c>
      <c r="K178" s="3">
        <f t="shared" si="95"/>
        <v>5085312.2799999993</v>
      </c>
      <c r="L178" s="3">
        <f t="shared" si="95"/>
        <v>3139204.16</v>
      </c>
      <c r="M178" s="3">
        <f t="shared" si="95"/>
        <v>2742630.24</v>
      </c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1:22" ht="29.25" customHeight="1" x14ac:dyDescent="0.2">
      <c r="A179" s="14"/>
      <c r="B179" s="14"/>
      <c r="C179" s="14"/>
      <c r="D179" s="14"/>
      <c r="E179" s="14"/>
      <c r="F179" s="1" t="s">
        <v>36</v>
      </c>
      <c r="G179" s="3">
        <f t="shared" si="92"/>
        <v>20669254.589999996</v>
      </c>
      <c r="H179" s="3">
        <f t="shared" si="95"/>
        <v>2818020.8</v>
      </c>
      <c r="I179" s="3">
        <f t="shared" si="95"/>
        <v>4135650.28</v>
      </c>
      <c r="J179" s="3">
        <f t="shared" si="95"/>
        <v>9790525.1199999992</v>
      </c>
      <c r="K179" s="3">
        <f t="shared" si="95"/>
        <v>1797883.5299999998</v>
      </c>
      <c r="L179" s="3">
        <f t="shared" si="95"/>
        <v>1063587.43</v>
      </c>
      <c r="M179" s="3">
        <f t="shared" si="95"/>
        <v>1063587.43</v>
      </c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1:22" ht="25.5" x14ac:dyDescent="0.2">
      <c r="A180" s="14"/>
      <c r="B180" s="14"/>
      <c r="C180" s="14"/>
      <c r="D180" s="14"/>
      <c r="E180" s="14"/>
      <c r="F180" s="1" t="s">
        <v>34</v>
      </c>
      <c r="G180" s="3">
        <f t="shared" si="92"/>
        <v>5342926.7399999993</v>
      </c>
      <c r="H180" s="3">
        <f t="shared" ref="H180:L181" si="96">H24+H42+H78+H108+H162</f>
        <v>0</v>
      </c>
      <c r="I180" s="3">
        <f t="shared" si="96"/>
        <v>161595</v>
      </c>
      <c r="J180" s="3">
        <f t="shared" si="96"/>
        <v>1825164.0099999998</v>
      </c>
      <c r="K180" s="3">
        <f t="shared" si="96"/>
        <v>3356167.73</v>
      </c>
      <c r="L180" s="3">
        <f t="shared" si="96"/>
        <v>0</v>
      </c>
      <c r="M180" s="3">
        <v>0</v>
      </c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1:22" ht="51" x14ac:dyDescent="0.2">
      <c r="A181" s="14"/>
      <c r="B181" s="14"/>
      <c r="C181" s="14"/>
      <c r="D181" s="14"/>
      <c r="E181" s="14"/>
      <c r="F181" s="1" t="s">
        <v>35</v>
      </c>
      <c r="G181" s="3">
        <f t="shared" si="92"/>
        <v>0</v>
      </c>
      <c r="H181" s="3">
        <f t="shared" si="96"/>
        <v>0</v>
      </c>
      <c r="I181" s="3">
        <f t="shared" si="96"/>
        <v>0</v>
      </c>
      <c r="J181" s="3">
        <f t="shared" si="96"/>
        <v>0</v>
      </c>
      <c r="K181" s="3">
        <f t="shared" si="96"/>
        <v>0</v>
      </c>
      <c r="L181" s="3">
        <f t="shared" si="96"/>
        <v>0</v>
      </c>
      <c r="M181" s="3">
        <f>M25+M43+M79+M109+M163</f>
        <v>0</v>
      </c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1:22" ht="24.75" customHeight="1" x14ac:dyDescent="0.2">
      <c r="A182" s="14" t="s">
        <v>84</v>
      </c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1:22" ht="26.25" customHeight="1" x14ac:dyDescent="0.2">
      <c r="A183" s="14" t="s">
        <v>85</v>
      </c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1:22" ht="26.25" customHeight="1" x14ac:dyDescent="0.2">
      <c r="A184" s="15">
        <v>1</v>
      </c>
      <c r="B184" s="14" t="s">
        <v>111</v>
      </c>
      <c r="C184" s="14"/>
      <c r="D184" s="14"/>
      <c r="E184" s="14"/>
      <c r="F184" s="1" t="s">
        <v>31</v>
      </c>
      <c r="G184" s="3">
        <f>G190</f>
        <v>899000</v>
      </c>
      <c r="H184" s="3">
        <f t="shared" ref="H184:M184" si="97">H190</f>
        <v>0</v>
      </c>
      <c r="I184" s="3">
        <f t="shared" si="97"/>
        <v>600000</v>
      </c>
      <c r="J184" s="3">
        <f t="shared" si="97"/>
        <v>0</v>
      </c>
      <c r="K184" s="3">
        <f t="shared" si="97"/>
        <v>99000</v>
      </c>
      <c r="L184" s="3">
        <f t="shared" si="97"/>
        <v>100000</v>
      </c>
      <c r="M184" s="3">
        <f t="shared" si="97"/>
        <v>100000</v>
      </c>
      <c r="N184" s="14" t="s">
        <v>14</v>
      </c>
      <c r="O184" s="14" t="s">
        <v>14</v>
      </c>
      <c r="P184" s="14" t="s">
        <v>14</v>
      </c>
      <c r="Q184" s="14" t="s">
        <v>14</v>
      </c>
      <c r="R184" s="14" t="s">
        <v>14</v>
      </c>
      <c r="S184" s="14" t="s">
        <v>14</v>
      </c>
      <c r="T184" s="14" t="s">
        <v>14</v>
      </c>
      <c r="U184" s="14" t="s">
        <v>14</v>
      </c>
      <c r="V184" s="14" t="s">
        <v>14</v>
      </c>
    </row>
    <row r="185" spans="1:22" ht="25.5" x14ac:dyDescent="0.2">
      <c r="A185" s="15"/>
      <c r="B185" s="14"/>
      <c r="C185" s="14"/>
      <c r="D185" s="14"/>
      <c r="E185" s="14"/>
      <c r="F185" s="1" t="s">
        <v>32</v>
      </c>
      <c r="G185" s="3">
        <f t="shared" ref="G185:M189" si="98">G191</f>
        <v>899000</v>
      </c>
      <c r="H185" s="3">
        <f t="shared" si="98"/>
        <v>0</v>
      </c>
      <c r="I185" s="3">
        <f t="shared" si="98"/>
        <v>600000</v>
      </c>
      <c r="J185" s="3">
        <f t="shared" si="98"/>
        <v>0</v>
      </c>
      <c r="K185" s="3">
        <f t="shared" si="98"/>
        <v>99000</v>
      </c>
      <c r="L185" s="3">
        <f t="shared" si="98"/>
        <v>100000</v>
      </c>
      <c r="M185" s="3">
        <f t="shared" si="98"/>
        <v>100000</v>
      </c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1:22" ht="51.75" customHeight="1" x14ac:dyDescent="0.2">
      <c r="A186" s="15"/>
      <c r="B186" s="14"/>
      <c r="C186" s="14"/>
      <c r="D186" s="14"/>
      <c r="E186" s="14"/>
      <c r="F186" s="2" t="s">
        <v>33</v>
      </c>
      <c r="G186" s="3">
        <f t="shared" si="98"/>
        <v>351309.98</v>
      </c>
      <c r="H186" s="3">
        <f t="shared" si="98"/>
        <v>0</v>
      </c>
      <c r="I186" s="3">
        <f t="shared" si="98"/>
        <v>52309.98</v>
      </c>
      <c r="J186" s="3">
        <f t="shared" si="98"/>
        <v>0</v>
      </c>
      <c r="K186" s="3">
        <f t="shared" si="98"/>
        <v>99000</v>
      </c>
      <c r="L186" s="3">
        <f t="shared" si="98"/>
        <v>100000</v>
      </c>
      <c r="M186" s="3">
        <f t="shared" si="98"/>
        <v>100000</v>
      </c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1:22" ht="25.5" x14ac:dyDescent="0.2">
      <c r="A187" s="15"/>
      <c r="B187" s="14"/>
      <c r="C187" s="14"/>
      <c r="D187" s="14"/>
      <c r="E187" s="14"/>
      <c r="F187" s="1" t="s">
        <v>36</v>
      </c>
      <c r="G187" s="3">
        <f t="shared" si="98"/>
        <v>547690.02</v>
      </c>
      <c r="H187" s="3">
        <f t="shared" si="98"/>
        <v>0</v>
      </c>
      <c r="I187" s="3">
        <f t="shared" si="98"/>
        <v>547690.02</v>
      </c>
      <c r="J187" s="3">
        <f t="shared" si="98"/>
        <v>0</v>
      </c>
      <c r="K187" s="3">
        <f t="shared" si="98"/>
        <v>0</v>
      </c>
      <c r="L187" s="3">
        <f t="shared" si="98"/>
        <v>0</v>
      </c>
      <c r="M187" s="3">
        <f t="shared" si="98"/>
        <v>0</v>
      </c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1:22" ht="25.5" x14ac:dyDescent="0.2">
      <c r="A188" s="15"/>
      <c r="B188" s="14"/>
      <c r="C188" s="14"/>
      <c r="D188" s="14"/>
      <c r="E188" s="14"/>
      <c r="F188" s="1" t="s">
        <v>34</v>
      </c>
      <c r="G188" s="3">
        <f t="shared" si="98"/>
        <v>0</v>
      </c>
      <c r="H188" s="3">
        <f t="shared" si="98"/>
        <v>0</v>
      </c>
      <c r="I188" s="3">
        <f t="shared" si="98"/>
        <v>0</v>
      </c>
      <c r="J188" s="3">
        <f t="shared" si="98"/>
        <v>0</v>
      </c>
      <c r="K188" s="3">
        <f t="shared" si="98"/>
        <v>0</v>
      </c>
      <c r="L188" s="3">
        <f t="shared" si="98"/>
        <v>0</v>
      </c>
      <c r="M188" s="3">
        <f t="shared" si="98"/>
        <v>0</v>
      </c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1:22" ht="51" x14ac:dyDescent="0.2">
      <c r="A189" s="15"/>
      <c r="B189" s="14"/>
      <c r="C189" s="14"/>
      <c r="D189" s="14"/>
      <c r="E189" s="14"/>
      <c r="F189" s="1" t="s">
        <v>35</v>
      </c>
      <c r="G189" s="3">
        <f t="shared" si="98"/>
        <v>0</v>
      </c>
      <c r="H189" s="3">
        <f t="shared" si="98"/>
        <v>0</v>
      </c>
      <c r="I189" s="3">
        <f t="shared" si="98"/>
        <v>0</v>
      </c>
      <c r="J189" s="3">
        <f t="shared" si="98"/>
        <v>0</v>
      </c>
      <c r="K189" s="3">
        <f t="shared" si="98"/>
        <v>0</v>
      </c>
      <c r="L189" s="3">
        <f t="shared" si="98"/>
        <v>0</v>
      </c>
      <c r="M189" s="3">
        <f t="shared" si="98"/>
        <v>0</v>
      </c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1:22" ht="27" customHeight="1" x14ac:dyDescent="0.2">
      <c r="A190" s="15" t="s">
        <v>18</v>
      </c>
      <c r="B190" s="14" t="s">
        <v>150</v>
      </c>
      <c r="C190" s="16">
        <v>44197</v>
      </c>
      <c r="D190" s="16">
        <v>46387</v>
      </c>
      <c r="E190" s="14" t="s">
        <v>115</v>
      </c>
      <c r="F190" s="1" t="s">
        <v>31</v>
      </c>
      <c r="G190" s="3">
        <f t="shared" ref="G190:M192" si="99">G196+G202</f>
        <v>899000</v>
      </c>
      <c r="H190" s="3">
        <f t="shared" si="99"/>
        <v>0</v>
      </c>
      <c r="I190" s="3">
        <f t="shared" si="99"/>
        <v>600000</v>
      </c>
      <c r="J190" s="3">
        <f t="shared" si="99"/>
        <v>0</v>
      </c>
      <c r="K190" s="3">
        <f t="shared" si="99"/>
        <v>99000</v>
      </c>
      <c r="L190" s="3">
        <f t="shared" si="99"/>
        <v>100000</v>
      </c>
      <c r="M190" s="3">
        <f t="shared" si="99"/>
        <v>100000</v>
      </c>
      <c r="N190" s="14" t="s">
        <v>14</v>
      </c>
      <c r="O190" s="14" t="s">
        <v>14</v>
      </c>
      <c r="P190" s="14" t="s">
        <v>14</v>
      </c>
      <c r="Q190" s="14" t="s">
        <v>14</v>
      </c>
      <c r="R190" s="14" t="s">
        <v>14</v>
      </c>
      <c r="S190" s="14" t="s">
        <v>14</v>
      </c>
      <c r="T190" s="14" t="s">
        <v>14</v>
      </c>
      <c r="U190" s="14" t="s">
        <v>14</v>
      </c>
      <c r="V190" s="14" t="s">
        <v>14</v>
      </c>
    </row>
    <row r="191" spans="1:22" ht="25.5" x14ac:dyDescent="0.2">
      <c r="A191" s="15"/>
      <c r="B191" s="14"/>
      <c r="C191" s="16"/>
      <c r="D191" s="14"/>
      <c r="E191" s="14"/>
      <c r="F191" s="1" t="s">
        <v>32</v>
      </c>
      <c r="G191" s="3">
        <f t="shared" si="99"/>
        <v>899000</v>
      </c>
      <c r="H191" s="3">
        <f t="shared" si="99"/>
        <v>0</v>
      </c>
      <c r="I191" s="3">
        <f t="shared" si="99"/>
        <v>600000</v>
      </c>
      <c r="J191" s="3">
        <f t="shared" si="99"/>
        <v>0</v>
      </c>
      <c r="K191" s="3">
        <f t="shared" si="99"/>
        <v>99000</v>
      </c>
      <c r="L191" s="3">
        <f t="shared" si="99"/>
        <v>100000</v>
      </c>
      <c r="M191" s="3">
        <f t="shared" si="99"/>
        <v>100000</v>
      </c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1:22" ht="54.75" customHeight="1" x14ac:dyDescent="0.2">
      <c r="A192" s="15"/>
      <c r="B192" s="14"/>
      <c r="C192" s="16"/>
      <c r="D192" s="14"/>
      <c r="E192" s="14"/>
      <c r="F192" s="2" t="s">
        <v>33</v>
      </c>
      <c r="G192" s="3">
        <f t="shared" si="99"/>
        <v>351309.98</v>
      </c>
      <c r="H192" s="3">
        <f t="shared" si="99"/>
        <v>0</v>
      </c>
      <c r="I192" s="3">
        <f t="shared" si="99"/>
        <v>52309.98</v>
      </c>
      <c r="J192" s="3">
        <f t="shared" si="99"/>
        <v>0</v>
      </c>
      <c r="K192" s="3">
        <f t="shared" si="99"/>
        <v>99000</v>
      </c>
      <c r="L192" s="3">
        <f t="shared" si="99"/>
        <v>100000</v>
      </c>
      <c r="M192" s="3">
        <f t="shared" si="99"/>
        <v>100000</v>
      </c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1:22" ht="32.25" customHeight="1" x14ac:dyDescent="0.2">
      <c r="A193" s="15"/>
      <c r="B193" s="14"/>
      <c r="C193" s="16"/>
      <c r="D193" s="14"/>
      <c r="E193" s="14"/>
      <c r="F193" s="1" t="s">
        <v>36</v>
      </c>
      <c r="G193" s="3">
        <f>G199</f>
        <v>547690.02</v>
      </c>
      <c r="H193" s="3">
        <f t="shared" ref="H193:M195" si="100">H199+H205</f>
        <v>0</v>
      </c>
      <c r="I193" s="3">
        <f t="shared" si="100"/>
        <v>547690.02</v>
      </c>
      <c r="J193" s="3">
        <f t="shared" si="100"/>
        <v>0</v>
      </c>
      <c r="K193" s="3">
        <f t="shared" si="100"/>
        <v>0</v>
      </c>
      <c r="L193" s="3">
        <f t="shared" si="100"/>
        <v>0</v>
      </c>
      <c r="M193" s="3">
        <f t="shared" si="100"/>
        <v>0</v>
      </c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1:22" ht="31.5" customHeight="1" x14ac:dyDescent="0.2">
      <c r="A194" s="15"/>
      <c r="B194" s="14"/>
      <c r="C194" s="16"/>
      <c r="D194" s="14"/>
      <c r="E194" s="14"/>
      <c r="F194" s="1" t="s">
        <v>34</v>
      </c>
      <c r="G194" s="3">
        <f>G200</f>
        <v>0</v>
      </c>
      <c r="H194" s="3">
        <f t="shared" si="100"/>
        <v>0</v>
      </c>
      <c r="I194" s="3">
        <f t="shared" si="100"/>
        <v>0</v>
      </c>
      <c r="J194" s="3">
        <f t="shared" si="100"/>
        <v>0</v>
      </c>
      <c r="K194" s="3">
        <f t="shared" si="100"/>
        <v>0</v>
      </c>
      <c r="L194" s="3">
        <f t="shared" si="100"/>
        <v>0</v>
      </c>
      <c r="M194" s="3">
        <f t="shared" si="100"/>
        <v>0</v>
      </c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1:22" ht="51" x14ac:dyDescent="0.2">
      <c r="A195" s="15"/>
      <c r="B195" s="14"/>
      <c r="C195" s="16"/>
      <c r="D195" s="14"/>
      <c r="E195" s="14"/>
      <c r="F195" s="1" t="s">
        <v>35</v>
      </c>
      <c r="G195" s="3">
        <f>G201</f>
        <v>0</v>
      </c>
      <c r="H195" s="3">
        <f t="shared" si="100"/>
        <v>0</v>
      </c>
      <c r="I195" s="3">
        <f t="shared" si="100"/>
        <v>0</v>
      </c>
      <c r="J195" s="3">
        <f t="shared" si="100"/>
        <v>0</v>
      </c>
      <c r="K195" s="3">
        <f t="shared" si="100"/>
        <v>0</v>
      </c>
      <c r="L195" s="3">
        <f t="shared" si="100"/>
        <v>0</v>
      </c>
      <c r="M195" s="3">
        <f t="shared" si="100"/>
        <v>0</v>
      </c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1:22" ht="24.75" customHeight="1" x14ac:dyDescent="0.2">
      <c r="A196" s="15" t="s">
        <v>19</v>
      </c>
      <c r="B196" s="14" t="s">
        <v>151</v>
      </c>
      <c r="C196" s="16">
        <v>44197</v>
      </c>
      <c r="D196" s="16">
        <v>46387</v>
      </c>
      <c r="E196" s="14" t="s">
        <v>115</v>
      </c>
      <c r="F196" s="1" t="s">
        <v>31</v>
      </c>
      <c r="G196" s="3">
        <f t="shared" ref="G196:M196" si="101">G197+G201</f>
        <v>899000</v>
      </c>
      <c r="H196" s="3">
        <f t="shared" si="101"/>
        <v>0</v>
      </c>
      <c r="I196" s="3">
        <f t="shared" si="101"/>
        <v>600000</v>
      </c>
      <c r="J196" s="3">
        <f t="shared" si="101"/>
        <v>0</v>
      </c>
      <c r="K196" s="3">
        <f t="shared" si="101"/>
        <v>99000</v>
      </c>
      <c r="L196" s="3">
        <f t="shared" si="101"/>
        <v>100000</v>
      </c>
      <c r="M196" s="3">
        <f t="shared" si="101"/>
        <v>100000</v>
      </c>
      <c r="N196" s="14" t="s">
        <v>86</v>
      </c>
      <c r="O196" s="14" t="s">
        <v>24</v>
      </c>
      <c r="P196" s="14">
        <v>8</v>
      </c>
      <c r="Q196" s="14" t="s">
        <v>62</v>
      </c>
      <c r="R196" s="14">
        <v>2</v>
      </c>
      <c r="S196" s="14">
        <v>1</v>
      </c>
      <c r="T196" s="14">
        <v>2</v>
      </c>
      <c r="U196" s="14">
        <v>2</v>
      </c>
      <c r="V196" s="14">
        <v>1</v>
      </c>
    </row>
    <row r="197" spans="1:22" ht="25.5" x14ac:dyDescent="0.2">
      <c r="A197" s="15"/>
      <c r="B197" s="14"/>
      <c r="C197" s="16"/>
      <c r="D197" s="14"/>
      <c r="E197" s="14"/>
      <c r="F197" s="1" t="s">
        <v>32</v>
      </c>
      <c r="G197" s="3">
        <f>G198+G199+G200</f>
        <v>899000</v>
      </c>
      <c r="H197" s="3">
        <f t="shared" ref="H197:M197" si="102">H198+H199+H200</f>
        <v>0</v>
      </c>
      <c r="I197" s="3">
        <f t="shared" si="102"/>
        <v>600000</v>
      </c>
      <c r="J197" s="3">
        <f t="shared" si="102"/>
        <v>0</v>
      </c>
      <c r="K197" s="3">
        <f t="shared" si="102"/>
        <v>99000</v>
      </c>
      <c r="L197" s="3">
        <f t="shared" si="102"/>
        <v>100000</v>
      </c>
      <c r="M197" s="3">
        <f t="shared" si="102"/>
        <v>100000</v>
      </c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1:22" ht="55.5" customHeight="1" x14ac:dyDescent="0.2">
      <c r="A198" s="15"/>
      <c r="B198" s="14"/>
      <c r="C198" s="16"/>
      <c r="D198" s="14"/>
      <c r="E198" s="14"/>
      <c r="F198" s="2" t="s">
        <v>33</v>
      </c>
      <c r="G198" s="3">
        <f>H198+I198+J198+K198+L198+M198</f>
        <v>351309.98</v>
      </c>
      <c r="H198" s="3">
        <v>0</v>
      </c>
      <c r="I198" s="3">
        <v>52309.98</v>
      </c>
      <c r="J198" s="3">
        <v>0</v>
      </c>
      <c r="K198" s="3">
        <v>99000</v>
      </c>
      <c r="L198" s="3">
        <v>100000</v>
      </c>
      <c r="M198" s="3">
        <v>100000</v>
      </c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1:22" ht="35.25" customHeight="1" x14ac:dyDescent="0.2">
      <c r="A199" s="15"/>
      <c r="B199" s="14"/>
      <c r="C199" s="16"/>
      <c r="D199" s="14"/>
      <c r="E199" s="14"/>
      <c r="F199" s="1" t="s">
        <v>36</v>
      </c>
      <c r="G199" s="3">
        <f>H199+I199+J199+K199+L199+M199</f>
        <v>547690.02</v>
      </c>
      <c r="H199" s="3">
        <v>0</v>
      </c>
      <c r="I199" s="3">
        <v>547690.02</v>
      </c>
      <c r="J199" s="3">
        <v>0</v>
      </c>
      <c r="K199" s="3">
        <v>0</v>
      </c>
      <c r="L199" s="3">
        <v>0</v>
      </c>
      <c r="M199" s="3">
        <v>0</v>
      </c>
      <c r="N199" s="14" t="s">
        <v>152</v>
      </c>
      <c r="O199" s="14" t="s">
        <v>153</v>
      </c>
      <c r="P199" s="14">
        <v>100</v>
      </c>
      <c r="Q199" s="14" t="s">
        <v>62</v>
      </c>
      <c r="R199" s="14">
        <v>100</v>
      </c>
      <c r="S199" s="14">
        <v>100</v>
      </c>
      <c r="T199" s="14">
        <v>100</v>
      </c>
      <c r="U199" s="14">
        <v>100</v>
      </c>
      <c r="V199" s="14">
        <v>100</v>
      </c>
    </row>
    <row r="200" spans="1:22" ht="30" customHeight="1" x14ac:dyDescent="0.2">
      <c r="A200" s="15"/>
      <c r="B200" s="14"/>
      <c r="C200" s="16"/>
      <c r="D200" s="14"/>
      <c r="E200" s="14"/>
      <c r="F200" s="1" t="s">
        <v>34</v>
      </c>
      <c r="G200" s="3">
        <f>H200+I200+J200+K200+L200+M200</f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1:22" ht="51" x14ac:dyDescent="0.2">
      <c r="A201" s="15"/>
      <c r="B201" s="14"/>
      <c r="C201" s="16"/>
      <c r="D201" s="14"/>
      <c r="E201" s="14"/>
      <c r="F201" s="1" t="s">
        <v>35</v>
      </c>
      <c r="G201" s="3">
        <f>H201+I201+J201+K201+L201+M201</f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1:22" ht="24.75" customHeight="1" x14ac:dyDescent="0.2">
      <c r="A202" s="15" t="s">
        <v>104</v>
      </c>
      <c r="B202" s="14" t="s">
        <v>155</v>
      </c>
      <c r="C202" s="16">
        <v>44197</v>
      </c>
      <c r="D202" s="16">
        <v>46387</v>
      </c>
      <c r="E202" s="14" t="s">
        <v>115</v>
      </c>
      <c r="F202" s="1" t="s">
        <v>31</v>
      </c>
      <c r="G202" s="3">
        <f t="shared" ref="G202:M202" si="103">G203+G207</f>
        <v>0</v>
      </c>
      <c r="H202" s="3">
        <f t="shared" si="103"/>
        <v>0</v>
      </c>
      <c r="I202" s="3">
        <f t="shared" si="103"/>
        <v>0</v>
      </c>
      <c r="J202" s="3">
        <f t="shared" si="103"/>
        <v>0</v>
      </c>
      <c r="K202" s="3">
        <f t="shared" si="103"/>
        <v>0</v>
      </c>
      <c r="L202" s="3">
        <f t="shared" si="103"/>
        <v>0</v>
      </c>
      <c r="M202" s="3">
        <f t="shared" si="103"/>
        <v>0</v>
      </c>
      <c r="N202" s="14" t="s">
        <v>156</v>
      </c>
      <c r="O202" s="14" t="s">
        <v>24</v>
      </c>
      <c r="P202" s="14">
        <v>2</v>
      </c>
      <c r="Q202" s="14" t="s">
        <v>62</v>
      </c>
      <c r="R202" s="14" t="s">
        <v>62</v>
      </c>
      <c r="S202" s="14">
        <v>1</v>
      </c>
      <c r="T202" s="14" t="s">
        <v>62</v>
      </c>
      <c r="U202" s="14" t="s">
        <v>62</v>
      </c>
      <c r="V202" s="14">
        <v>1</v>
      </c>
    </row>
    <row r="203" spans="1:22" ht="25.5" x14ac:dyDescent="0.2">
      <c r="A203" s="15"/>
      <c r="B203" s="14"/>
      <c r="C203" s="16"/>
      <c r="D203" s="14"/>
      <c r="E203" s="14"/>
      <c r="F203" s="1" t="s">
        <v>32</v>
      </c>
      <c r="G203" s="3">
        <f>G204+G205+G206</f>
        <v>0</v>
      </c>
      <c r="H203" s="3">
        <f t="shared" ref="H203:M203" si="104">H204+H205+H206</f>
        <v>0</v>
      </c>
      <c r="I203" s="3">
        <f t="shared" si="104"/>
        <v>0</v>
      </c>
      <c r="J203" s="3">
        <f t="shared" si="104"/>
        <v>0</v>
      </c>
      <c r="K203" s="3">
        <f t="shared" si="104"/>
        <v>0</v>
      </c>
      <c r="L203" s="3">
        <f t="shared" si="104"/>
        <v>0</v>
      </c>
      <c r="M203" s="3">
        <f t="shared" si="104"/>
        <v>0</v>
      </c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1:22" ht="55.5" customHeight="1" x14ac:dyDescent="0.2">
      <c r="A204" s="15"/>
      <c r="B204" s="14"/>
      <c r="C204" s="16"/>
      <c r="D204" s="14"/>
      <c r="E204" s="14"/>
      <c r="F204" s="2" t="s">
        <v>33</v>
      </c>
      <c r="G204" s="3">
        <f>H204+I204+J204+K204+L204+M204</f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1:22" ht="35.25" customHeight="1" x14ac:dyDescent="0.2">
      <c r="A205" s="15"/>
      <c r="B205" s="14"/>
      <c r="C205" s="16"/>
      <c r="D205" s="14"/>
      <c r="E205" s="14"/>
      <c r="F205" s="1" t="s">
        <v>36</v>
      </c>
      <c r="G205" s="3">
        <f>H205+I205+J205+K205+L205+M205</f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1:22" ht="30" customHeight="1" x14ac:dyDescent="0.2">
      <c r="A206" s="15"/>
      <c r="B206" s="14"/>
      <c r="C206" s="16"/>
      <c r="D206" s="14"/>
      <c r="E206" s="14"/>
      <c r="F206" s="1" t="s">
        <v>34</v>
      </c>
      <c r="G206" s="3">
        <f>H206+I206+J206+K206+L206+M206</f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1:22" ht="51" x14ac:dyDescent="0.2">
      <c r="A207" s="15"/>
      <c r="B207" s="14"/>
      <c r="C207" s="16"/>
      <c r="D207" s="14"/>
      <c r="E207" s="14"/>
      <c r="F207" s="1" t="s">
        <v>35</v>
      </c>
      <c r="G207" s="3">
        <f>H207+I207+J207+K207+L207+M207</f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1:22" ht="28.5" customHeight="1" x14ac:dyDescent="0.2">
      <c r="A208" s="15" t="s">
        <v>20</v>
      </c>
      <c r="B208" s="14" t="s">
        <v>112</v>
      </c>
      <c r="C208" s="14"/>
      <c r="D208" s="14"/>
      <c r="E208" s="14"/>
      <c r="F208" s="1" t="s">
        <v>31</v>
      </c>
      <c r="G208" s="3">
        <f>G214</f>
        <v>1000</v>
      </c>
      <c r="H208" s="3">
        <f t="shared" ref="H208:M208" si="105">H214</f>
        <v>0</v>
      </c>
      <c r="I208" s="3">
        <f t="shared" si="105"/>
        <v>0</v>
      </c>
      <c r="J208" s="3">
        <f t="shared" si="105"/>
        <v>0</v>
      </c>
      <c r="K208" s="3">
        <f t="shared" si="105"/>
        <v>1000</v>
      </c>
      <c r="L208" s="3">
        <f t="shared" si="105"/>
        <v>0</v>
      </c>
      <c r="M208" s="3">
        <f t="shared" si="105"/>
        <v>0</v>
      </c>
      <c r="N208" s="14" t="s">
        <v>14</v>
      </c>
      <c r="O208" s="14" t="s">
        <v>14</v>
      </c>
      <c r="P208" s="14" t="s">
        <v>14</v>
      </c>
      <c r="Q208" s="14" t="s">
        <v>14</v>
      </c>
      <c r="R208" s="14" t="s">
        <v>14</v>
      </c>
      <c r="S208" s="14" t="s">
        <v>14</v>
      </c>
      <c r="T208" s="14" t="s">
        <v>14</v>
      </c>
      <c r="U208" s="14" t="s">
        <v>14</v>
      </c>
      <c r="V208" s="14" t="s">
        <v>14</v>
      </c>
    </row>
    <row r="209" spans="1:22" ht="25.5" x14ac:dyDescent="0.2">
      <c r="A209" s="15"/>
      <c r="B209" s="14"/>
      <c r="C209" s="14"/>
      <c r="D209" s="14"/>
      <c r="E209" s="14"/>
      <c r="F209" s="1" t="s">
        <v>32</v>
      </c>
      <c r="G209" s="3">
        <f t="shared" ref="G209:M213" si="106">G215</f>
        <v>1000</v>
      </c>
      <c r="H209" s="3">
        <f t="shared" si="106"/>
        <v>0</v>
      </c>
      <c r="I209" s="3">
        <f t="shared" si="106"/>
        <v>0</v>
      </c>
      <c r="J209" s="3">
        <f t="shared" si="106"/>
        <v>0</v>
      </c>
      <c r="K209" s="3">
        <f t="shared" si="106"/>
        <v>1000</v>
      </c>
      <c r="L209" s="3">
        <f t="shared" si="106"/>
        <v>0</v>
      </c>
      <c r="M209" s="3">
        <f t="shared" si="106"/>
        <v>0</v>
      </c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1:22" ht="55.5" customHeight="1" x14ac:dyDescent="0.2">
      <c r="A210" s="15"/>
      <c r="B210" s="14"/>
      <c r="C210" s="14"/>
      <c r="D210" s="14"/>
      <c r="E210" s="14"/>
      <c r="F210" s="2" t="s">
        <v>33</v>
      </c>
      <c r="G210" s="3">
        <f t="shared" si="106"/>
        <v>1000</v>
      </c>
      <c r="H210" s="3">
        <f t="shared" si="106"/>
        <v>0</v>
      </c>
      <c r="I210" s="3">
        <f t="shared" si="106"/>
        <v>0</v>
      </c>
      <c r="J210" s="3">
        <f t="shared" si="106"/>
        <v>0</v>
      </c>
      <c r="K210" s="3">
        <f t="shared" si="106"/>
        <v>1000</v>
      </c>
      <c r="L210" s="3">
        <f t="shared" si="106"/>
        <v>0</v>
      </c>
      <c r="M210" s="3">
        <f t="shared" si="106"/>
        <v>0</v>
      </c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1:22" ht="25.5" x14ac:dyDescent="0.2">
      <c r="A211" s="15"/>
      <c r="B211" s="14"/>
      <c r="C211" s="14"/>
      <c r="D211" s="14"/>
      <c r="E211" s="14"/>
      <c r="F211" s="1" t="s">
        <v>36</v>
      </c>
      <c r="G211" s="3">
        <f t="shared" si="106"/>
        <v>0</v>
      </c>
      <c r="H211" s="3">
        <f t="shared" si="106"/>
        <v>0</v>
      </c>
      <c r="I211" s="3">
        <f t="shared" si="106"/>
        <v>0</v>
      </c>
      <c r="J211" s="3">
        <f t="shared" si="106"/>
        <v>0</v>
      </c>
      <c r="K211" s="3">
        <f t="shared" si="106"/>
        <v>0</v>
      </c>
      <c r="L211" s="3">
        <f t="shared" si="106"/>
        <v>0</v>
      </c>
      <c r="M211" s="3">
        <f t="shared" si="106"/>
        <v>0</v>
      </c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1:22" ht="25.5" x14ac:dyDescent="0.2">
      <c r="A212" s="15"/>
      <c r="B212" s="14"/>
      <c r="C212" s="14"/>
      <c r="D212" s="14"/>
      <c r="E212" s="14"/>
      <c r="F212" s="1" t="s">
        <v>34</v>
      </c>
      <c r="G212" s="3">
        <f t="shared" si="106"/>
        <v>0</v>
      </c>
      <c r="H212" s="3">
        <f t="shared" si="106"/>
        <v>0</v>
      </c>
      <c r="I212" s="3">
        <f t="shared" si="106"/>
        <v>0</v>
      </c>
      <c r="J212" s="3">
        <f t="shared" si="106"/>
        <v>0</v>
      </c>
      <c r="K212" s="3">
        <f t="shared" si="106"/>
        <v>0</v>
      </c>
      <c r="L212" s="3">
        <f t="shared" si="106"/>
        <v>0</v>
      </c>
      <c r="M212" s="3">
        <f t="shared" si="106"/>
        <v>0</v>
      </c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1:22" ht="51" x14ac:dyDescent="0.2">
      <c r="A213" s="15"/>
      <c r="B213" s="14"/>
      <c r="C213" s="14"/>
      <c r="D213" s="14"/>
      <c r="E213" s="14"/>
      <c r="F213" s="1" t="s">
        <v>35</v>
      </c>
      <c r="G213" s="3">
        <f t="shared" si="106"/>
        <v>0</v>
      </c>
      <c r="H213" s="3">
        <f t="shared" si="106"/>
        <v>0</v>
      </c>
      <c r="I213" s="3">
        <f t="shared" si="106"/>
        <v>0</v>
      </c>
      <c r="J213" s="3">
        <f t="shared" si="106"/>
        <v>0</v>
      </c>
      <c r="K213" s="3">
        <f t="shared" si="106"/>
        <v>0</v>
      </c>
      <c r="L213" s="3">
        <f t="shared" si="106"/>
        <v>0</v>
      </c>
      <c r="M213" s="3">
        <f t="shared" si="106"/>
        <v>0</v>
      </c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1:22" x14ac:dyDescent="0.2">
      <c r="A214" s="15" t="s">
        <v>21</v>
      </c>
      <c r="B214" s="14" t="s">
        <v>164</v>
      </c>
      <c r="C214" s="16">
        <v>44197</v>
      </c>
      <c r="D214" s="16">
        <v>46387</v>
      </c>
      <c r="E214" s="14" t="s">
        <v>115</v>
      </c>
      <c r="F214" s="1" t="s">
        <v>31</v>
      </c>
      <c r="G214" s="3">
        <f>G220+G226+G232</f>
        <v>1000</v>
      </c>
      <c r="H214" s="3">
        <f t="shared" ref="H214:M214" si="107">H220+H226+H232</f>
        <v>0</v>
      </c>
      <c r="I214" s="3">
        <f t="shared" si="107"/>
        <v>0</v>
      </c>
      <c r="J214" s="3">
        <f t="shared" si="107"/>
        <v>0</v>
      </c>
      <c r="K214" s="3">
        <f t="shared" si="107"/>
        <v>1000</v>
      </c>
      <c r="L214" s="3">
        <f t="shared" si="107"/>
        <v>0</v>
      </c>
      <c r="M214" s="3">
        <f t="shared" si="107"/>
        <v>0</v>
      </c>
      <c r="N214" s="14" t="s">
        <v>14</v>
      </c>
      <c r="O214" s="14" t="s">
        <v>14</v>
      </c>
      <c r="P214" s="14" t="s">
        <v>14</v>
      </c>
      <c r="Q214" s="14" t="s">
        <v>14</v>
      </c>
      <c r="R214" s="14" t="s">
        <v>14</v>
      </c>
      <c r="S214" s="14" t="s">
        <v>14</v>
      </c>
      <c r="T214" s="14" t="s">
        <v>14</v>
      </c>
      <c r="U214" s="14" t="s">
        <v>14</v>
      </c>
      <c r="V214" s="14" t="s">
        <v>14</v>
      </c>
    </row>
    <row r="215" spans="1:22" ht="25.5" x14ac:dyDescent="0.2">
      <c r="A215" s="15"/>
      <c r="B215" s="14"/>
      <c r="C215" s="16"/>
      <c r="D215" s="14"/>
      <c r="E215" s="14"/>
      <c r="F215" s="1" t="s">
        <v>32</v>
      </c>
      <c r="G215" s="3">
        <f t="shared" ref="G215:M219" si="108">G221+G227+G233</f>
        <v>1000</v>
      </c>
      <c r="H215" s="3">
        <f t="shared" si="108"/>
        <v>0</v>
      </c>
      <c r="I215" s="3">
        <f t="shared" si="108"/>
        <v>0</v>
      </c>
      <c r="J215" s="3">
        <f t="shared" si="108"/>
        <v>0</v>
      </c>
      <c r="K215" s="3">
        <f t="shared" si="108"/>
        <v>1000</v>
      </c>
      <c r="L215" s="3">
        <f t="shared" si="108"/>
        <v>0</v>
      </c>
      <c r="M215" s="3">
        <f t="shared" si="108"/>
        <v>0</v>
      </c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1:22" ht="57.75" customHeight="1" x14ac:dyDescent="0.2">
      <c r="A216" s="15"/>
      <c r="B216" s="14"/>
      <c r="C216" s="16"/>
      <c r="D216" s="14"/>
      <c r="E216" s="14"/>
      <c r="F216" s="2" t="s">
        <v>33</v>
      </c>
      <c r="G216" s="3">
        <f t="shared" si="108"/>
        <v>1000</v>
      </c>
      <c r="H216" s="3">
        <f t="shared" si="108"/>
        <v>0</v>
      </c>
      <c r="I216" s="3">
        <f t="shared" si="108"/>
        <v>0</v>
      </c>
      <c r="J216" s="3">
        <f t="shared" si="108"/>
        <v>0</v>
      </c>
      <c r="K216" s="3">
        <f t="shared" si="108"/>
        <v>1000</v>
      </c>
      <c r="L216" s="3">
        <f t="shared" si="108"/>
        <v>0</v>
      </c>
      <c r="M216" s="3">
        <f t="shared" si="108"/>
        <v>0</v>
      </c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1:22" ht="25.5" x14ac:dyDescent="0.2">
      <c r="A217" s="15"/>
      <c r="B217" s="14"/>
      <c r="C217" s="16"/>
      <c r="D217" s="14"/>
      <c r="E217" s="14"/>
      <c r="F217" s="1" t="s">
        <v>36</v>
      </c>
      <c r="G217" s="3">
        <f t="shared" si="108"/>
        <v>0</v>
      </c>
      <c r="H217" s="3">
        <f t="shared" si="108"/>
        <v>0</v>
      </c>
      <c r="I217" s="3">
        <f t="shared" si="108"/>
        <v>0</v>
      </c>
      <c r="J217" s="3">
        <f t="shared" si="108"/>
        <v>0</v>
      </c>
      <c r="K217" s="3">
        <f t="shared" si="108"/>
        <v>0</v>
      </c>
      <c r="L217" s="3">
        <f t="shared" si="108"/>
        <v>0</v>
      </c>
      <c r="M217" s="3">
        <f t="shared" si="108"/>
        <v>0</v>
      </c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1:22" ht="25.5" x14ac:dyDescent="0.2">
      <c r="A218" s="15"/>
      <c r="B218" s="14"/>
      <c r="C218" s="16"/>
      <c r="D218" s="14"/>
      <c r="E218" s="14"/>
      <c r="F218" s="1" t="s">
        <v>34</v>
      </c>
      <c r="G218" s="3">
        <f t="shared" si="108"/>
        <v>0</v>
      </c>
      <c r="H218" s="3">
        <f t="shared" si="108"/>
        <v>0</v>
      </c>
      <c r="I218" s="3">
        <f t="shared" si="108"/>
        <v>0</v>
      </c>
      <c r="J218" s="3">
        <f t="shared" si="108"/>
        <v>0</v>
      </c>
      <c r="K218" s="3">
        <f t="shared" si="108"/>
        <v>0</v>
      </c>
      <c r="L218" s="3">
        <f t="shared" si="108"/>
        <v>0</v>
      </c>
      <c r="M218" s="3">
        <f t="shared" si="108"/>
        <v>0</v>
      </c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1:22" ht="51" x14ac:dyDescent="0.2">
      <c r="A219" s="15"/>
      <c r="B219" s="14"/>
      <c r="C219" s="16"/>
      <c r="D219" s="14"/>
      <c r="E219" s="14"/>
      <c r="F219" s="1" t="s">
        <v>35</v>
      </c>
      <c r="G219" s="3">
        <f t="shared" si="108"/>
        <v>0</v>
      </c>
      <c r="H219" s="3">
        <f t="shared" si="108"/>
        <v>0</v>
      </c>
      <c r="I219" s="3">
        <f t="shared" si="108"/>
        <v>0</v>
      </c>
      <c r="J219" s="3">
        <f t="shared" si="108"/>
        <v>0</v>
      </c>
      <c r="K219" s="3">
        <f t="shared" si="108"/>
        <v>0</v>
      </c>
      <c r="L219" s="3">
        <f t="shared" si="108"/>
        <v>0</v>
      </c>
      <c r="M219" s="3">
        <f t="shared" si="108"/>
        <v>0</v>
      </c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1:22" ht="28.5" customHeight="1" x14ac:dyDescent="0.2">
      <c r="A220" s="15" t="s">
        <v>22</v>
      </c>
      <c r="B220" s="14" t="s">
        <v>87</v>
      </c>
      <c r="C220" s="16">
        <v>44197</v>
      </c>
      <c r="D220" s="16">
        <v>46387</v>
      </c>
      <c r="E220" s="14" t="s">
        <v>115</v>
      </c>
      <c r="F220" s="1" t="s">
        <v>31</v>
      </c>
      <c r="G220" s="3">
        <f t="shared" ref="G220:M220" si="109">G221+G225</f>
        <v>0</v>
      </c>
      <c r="H220" s="3">
        <f t="shared" si="109"/>
        <v>0</v>
      </c>
      <c r="I220" s="3">
        <f t="shared" si="109"/>
        <v>0</v>
      </c>
      <c r="J220" s="3">
        <f t="shared" si="109"/>
        <v>0</v>
      </c>
      <c r="K220" s="3">
        <f t="shared" si="109"/>
        <v>0</v>
      </c>
      <c r="L220" s="3">
        <f t="shared" si="109"/>
        <v>0</v>
      </c>
      <c r="M220" s="3">
        <f t="shared" si="109"/>
        <v>0</v>
      </c>
      <c r="N220" s="14" t="s">
        <v>163</v>
      </c>
      <c r="O220" s="14" t="s">
        <v>24</v>
      </c>
      <c r="P220" s="17">
        <v>20</v>
      </c>
      <c r="Q220" s="17">
        <v>19.3</v>
      </c>
      <c r="R220" s="17">
        <v>19.5</v>
      </c>
      <c r="S220" s="17">
        <v>19.7</v>
      </c>
      <c r="T220" s="17">
        <v>19.8</v>
      </c>
      <c r="U220" s="17">
        <v>19.899999999999999</v>
      </c>
      <c r="V220" s="17">
        <v>20</v>
      </c>
    </row>
    <row r="221" spans="1:22" ht="25.5" x14ac:dyDescent="0.2">
      <c r="A221" s="15"/>
      <c r="B221" s="14"/>
      <c r="C221" s="16"/>
      <c r="D221" s="14"/>
      <c r="E221" s="14"/>
      <c r="F221" s="1" t="s">
        <v>32</v>
      </c>
      <c r="G221" s="3">
        <f t="shared" ref="G221:M221" si="110">G222+G223+G224</f>
        <v>0</v>
      </c>
      <c r="H221" s="3">
        <f t="shared" si="110"/>
        <v>0</v>
      </c>
      <c r="I221" s="3">
        <f t="shared" si="110"/>
        <v>0</v>
      </c>
      <c r="J221" s="3">
        <f t="shared" si="110"/>
        <v>0</v>
      </c>
      <c r="K221" s="3">
        <f t="shared" si="110"/>
        <v>0</v>
      </c>
      <c r="L221" s="3">
        <f t="shared" si="110"/>
        <v>0</v>
      </c>
      <c r="M221" s="3">
        <f t="shared" si="110"/>
        <v>0</v>
      </c>
      <c r="N221" s="14"/>
      <c r="O221" s="14"/>
      <c r="P221" s="17"/>
      <c r="Q221" s="17"/>
      <c r="R221" s="17"/>
      <c r="S221" s="17"/>
      <c r="T221" s="17"/>
      <c r="U221" s="17"/>
      <c r="V221" s="17"/>
    </row>
    <row r="222" spans="1:22" ht="60" customHeight="1" x14ac:dyDescent="0.2">
      <c r="A222" s="15"/>
      <c r="B222" s="14"/>
      <c r="C222" s="16"/>
      <c r="D222" s="14"/>
      <c r="E222" s="14"/>
      <c r="F222" s="2" t="s">
        <v>33</v>
      </c>
      <c r="G222" s="3">
        <f>H222+I222+J222+K222+L222+M222</f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14"/>
      <c r="O222" s="14"/>
      <c r="P222" s="17"/>
      <c r="Q222" s="17"/>
      <c r="R222" s="17"/>
      <c r="S222" s="17"/>
      <c r="T222" s="17"/>
      <c r="U222" s="17"/>
      <c r="V222" s="17"/>
    </row>
    <row r="223" spans="1:22" ht="25.5" x14ac:dyDescent="0.2">
      <c r="A223" s="15"/>
      <c r="B223" s="14"/>
      <c r="C223" s="16"/>
      <c r="D223" s="14"/>
      <c r="E223" s="14"/>
      <c r="F223" s="1" t="s">
        <v>36</v>
      </c>
      <c r="G223" s="3">
        <f>H223+I223+J223+K223+L223+M223</f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  <c r="N223" s="14"/>
      <c r="O223" s="14"/>
      <c r="P223" s="17"/>
      <c r="Q223" s="17"/>
      <c r="R223" s="17"/>
      <c r="S223" s="17"/>
      <c r="T223" s="17"/>
      <c r="U223" s="17"/>
      <c r="V223" s="17"/>
    </row>
    <row r="224" spans="1:22" ht="25.5" x14ac:dyDescent="0.2">
      <c r="A224" s="15"/>
      <c r="B224" s="14"/>
      <c r="C224" s="16"/>
      <c r="D224" s="14"/>
      <c r="E224" s="14"/>
      <c r="F224" s="1" t="s">
        <v>34</v>
      </c>
      <c r="G224" s="3">
        <f>H224+I224+J224+K224+L224+M224</f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14"/>
      <c r="O224" s="14"/>
      <c r="P224" s="17"/>
      <c r="Q224" s="17"/>
      <c r="R224" s="17"/>
      <c r="S224" s="17"/>
      <c r="T224" s="17"/>
      <c r="U224" s="17"/>
      <c r="V224" s="17"/>
    </row>
    <row r="225" spans="1:22" ht="51" x14ac:dyDescent="0.2">
      <c r="A225" s="15"/>
      <c r="B225" s="14"/>
      <c r="C225" s="16"/>
      <c r="D225" s="14"/>
      <c r="E225" s="14"/>
      <c r="F225" s="1" t="s">
        <v>35</v>
      </c>
      <c r="G225" s="3">
        <f>H225+I225+J225+K225+L225+M225</f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14"/>
      <c r="O225" s="14"/>
      <c r="P225" s="17"/>
      <c r="Q225" s="17"/>
      <c r="R225" s="17"/>
      <c r="S225" s="17"/>
      <c r="T225" s="17"/>
      <c r="U225" s="17"/>
      <c r="V225" s="17"/>
    </row>
    <row r="226" spans="1:22" ht="27.75" customHeight="1" x14ac:dyDescent="0.2">
      <c r="A226" s="15" t="s">
        <v>23</v>
      </c>
      <c r="B226" s="14" t="s">
        <v>88</v>
      </c>
      <c r="C226" s="16">
        <v>44197</v>
      </c>
      <c r="D226" s="16">
        <v>46387</v>
      </c>
      <c r="E226" s="14" t="s">
        <v>115</v>
      </c>
      <c r="F226" s="1" t="s">
        <v>31</v>
      </c>
      <c r="G226" s="3">
        <f t="shared" ref="G226:M226" si="111">G227+G231</f>
        <v>0</v>
      </c>
      <c r="H226" s="3">
        <f t="shared" si="111"/>
        <v>0</v>
      </c>
      <c r="I226" s="3">
        <f t="shared" si="111"/>
        <v>0</v>
      </c>
      <c r="J226" s="3">
        <f t="shared" si="111"/>
        <v>0</v>
      </c>
      <c r="K226" s="3">
        <f t="shared" si="111"/>
        <v>0</v>
      </c>
      <c r="L226" s="3">
        <f t="shared" si="111"/>
        <v>0</v>
      </c>
      <c r="M226" s="3">
        <f t="shared" si="111"/>
        <v>0</v>
      </c>
      <c r="N226" s="25"/>
      <c r="O226" s="25"/>
      <c r="P226" s="26"/>
      <c r="Q226" s="26"/>
      <c r="R226" s="26"/>
      <c r="S226" s="26"/>
      <c r="T226" s="26"/>
      <c r="U226" s="26"/>
      <c r="V226" s="26"/>
    </row>
    <row r="227" spans="1:22" ht="25.5" x14ac:dyDescent="0.2">
      <c r="A227" s="15"/>
      <c r="B227" s="14"/>
      <c r="C227" s="16"/>
      <c r="D227" s="14"/>
      <c r="E227" s="14"/>
      <c r="F227" s="1" t="s">
        <v>32</v>
      </c>
      <c r="G227" s="3">
        <f t="shared" ref="G227:M227" si="112">G228+G229+G230</f>
        <v>0</v>
      </c>
      <c r="H227" s="3">
        <f t="shared" si="112"/>
        <v>0</v>
      </c>
      <c r="I227" s="3">
        <f t="shared" si="112"/>
        <v>0</v>
      </c>
      <c r="J227" s="3">
        <f t="shared" si="112"/>
        <v>0</v>
      </c>
      <c r="K227" s="3">
        <f t="shared" si="112"/>
        <v>0</v>
      </c>
      <c r="L227" s="3">
        <f t="shared" si="112"/>
        <v>0</v>
      </c>
      <c r="M227" s="3">
        <f t="shared" si="112"/>
        <v>0</v>
      </c>
      <c r="N227" s="25"/>
      <c r="O227" s="25"/>
      <c r="P227" s="26"/>
      <c r="Q227" s="26"/>
      <c r="R227" s="26"/>
      <c r="S227" s="26"/>
      <c r="T227" s="26"/>
      <c r="U227" s="26"/>
      <c r="V227" s="26"/>
    </row>
    <row r="228" spans="1:22" ht="38.25" x14ac:dyDescent="0.2">
      <c r="A228" s="15"/>
      <c r="B228" s="14"/>
      <c r="C228" s="16"/>
      <c r="D228" s="14"/>
      <c r="E228" s="14"/>
      <c r="F228" s="2" t="s">
        <v>33</v>
      </c>
      <c r="G228" s="3">
        <f>H228+I228+J228+K228+L228+M228</f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25"/>
      <c r="O228" s="25"/>
      <c r="P228" s="26"/>
      <c r="Q228" s="26"/>
      <c r="R228" s="26"/>
      <c r="S228" s="26"/>
      <c r="T228" s="26"/>
      <c r="U228" s="26"/>
      <c r="V228" s="26"/>
    </row>
    <row r="229" spans="1:22" ht="25.5" x14ac:dyDescent="0.2">
      <c r="A229" s="15"/>
      <c r="B229" s="14"/>
      <c r="C229" s="16"/>
      <c r="D229" s="14"/>
      <c r="E229" s="14"/>
      <c r="F229" s="1" t="s">
        <v>36</v>
      </c>
      <c r="G229" s="3">
        <f>H229+I229+J229+K229+L229+M229</f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25"/>
      <c r="O229" s="25"/>
      <c r="P229" s="26"/>
      <c r="Q229" s="26"/>
      <c r="R229" s="26"/>
      <c r="S229" s="26"/>
      <c r="T229" s="26"/>
      <c r="U229" s="26"/>
      <c r="V229" s="26"/>
    </row>
    <row r="230" spans="1:22" ht="25.5" x14ac:dyDescent="0.2">
      <c r="A230" s="15"/>
      <c r="B230" s="14"/>
      <c r="C230" s="16"/>
      <c r="D230" s="14"/>
      <c r="E230" s="14"/>
      <c r="F230" s="1" t="s">
        <v>34</v>
      </c>
      <c r="G230" s="3">
        <f>H230+I230+J230+K230+L230+M230</f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25"/>
      <c r="O230" s="25"/>
      <c r="P230" s="26"/>
      <c r="Q230" s="26"/>
      <c r="R230" s="26"/>
      <c r="S230" s="26"/>
      <c r="T230" s="26"/>
      <c r="U230" s="26"/>
      <c r="V230" s="26"/>
    </row>
    <row r="231" spans="1:22" ht="41.25" customHeight="1" x14ac:dyDescent="0.2">
      <c r="A231" s="15"/>
      <c r="B231" s="14"/>
      <c r="C231" s="16"/>
      <c r="D231" s="14"/>
      <c r="E231" s="14"/>
      <c r="F231" s="1" t="s">
        <v>35</v>
      </c>
      <c r="G231" s="3">
        <f>H231+I231+J231+K231+L231+M231</f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  <c r="M231" s="3">
        <v>0</v>
      </c>
      <c r="N231" s="25"/>
      <c r="O231" s="25"/>
      <c r="P231" s="26"/>
      <c r="Q231" s="26"/>
      <c r="R231" s="26"/>
      <c r="S231" s="26"/>
      <c r="T231" s="26"/>
      <c r="U231" s="26"/>
      <c r="V231" s="26"/>
    </row>
    <row r="232" spans="1:22" ht="27" customHeight="1" x14ac:dyDescent="0.2">
      <c r="A232" s="15" t="s">
        <v>25</v>
      </c>
      <c r="B232" s="14" t="s">
        <v>165</v>
      </c>
      <c r="C232" s="16">
        <v>44197</v>
      </c>
      <c r="D232" s="16">
        <v>46387</v>
      </c>
      <c r="E232" s="14" t="s">
        <v>115</v>
      </c>
      <c r="F232" s="1" t="s">
        <v>31</v>
      </c>
      <c r="G232" s="3">
        <f t="shared" ref="G232:M232" si="113">G233+G237</f>
        <v>1000</v>
      </c>
      <c r="H232" s="3">
        <f t="shared" si="113"/>
        <v>0</v>
      </c>
      <c r="I232" s="3">
        <f t="shared" si="113"/>
        <v>0</v>
      </c>
      <c r="J232" s="3">
        <f t="shared" si="113"/>
        <v>0</v>
      </c>
      <c r="K232" s="3">
        <f t="shared" si="113"/>
        <v>1000</v>
      </c>
      <c r="L232" s="3">
        <f t="shared" si="113"/>
        <v>0</v>
      </c>
      <c r="M232" s="3">
        <f t="shared" si="113"/>
        <v>0</v>
      </c>
      <c r="N232" s="25"/>
      <c r="O232" s="25"/>
      <c r="P232" s="26"/>
      <c r="Q232" s="26"/>
      <c r="R232" s="26"/>
      <c r="S232" s="26"/>
      <c r="T232" s="26"/>
      <c r="U232" s="26"/>
      <c r="V232" s="26"/>
    </row>
    <row r="233" spans="1:22" ht="25.5" x14ac:dyDescent="0.2">
      <c r="A233" s="15"/>
      <c r="B233" s="14"/>
      <c r="C233" s="16"/>
      <c r="D233" s="14"/>
      <c r="E233" s="14"/>
      <c r="F233" s="1" t="s">
        <v>32</v>
      </c>
      <c r="G233" s="3">
        <f t="shared" ref="G233:M233" si="114">G234+G235+G236</f>
        <v>1000</v>
      </c>
      <c r="H233" s="3">
        <f t="shared" si="114"/>
        <v>0</v>
      </c>
      <c r="I233" s="3">
        <f t="shared" si="114"/>
        <v>0</v>
      </c>
      <c r="J233" s="3">
        <f t="shared" si="114"/>
        <v>0</v>
      </c>
      <c r="K233" s="3">
        <f t="shared" si="114"/>
        <v>1000</v>
      </c>
      <c r="L233" s="3">
        <f t="shared" si="114"/>
        <v>0</v>
      </c>
      <c r="M233" s="3">
        <f t="shared" si="114"/>
        <v>0</v>
      </c>
      <c r="N233" s="25"/>
      <c r="O233" s="25"/>
      <c r="P233" s="26"/>
      <c r="Q233" s="26"/>
      <c r="R233" s="26"/>
      <c r="S233" s="26"/>
      <c r="T233" s="26"/>
      <c r="U233" s="26"/>
      <c r="V233" s="26"/>
    </row>
    <row r="234" spans="1:22" ht="60" customHeight="1" x14ac:dyDescent="0.2">
      <c r="A234" s="15"/>
      <c r="B234" s="14"/>
      <c r="C234" s="16"/>
      <c r="D234" s="14"/>
      <c r="E234" s="14"/>
      <c r="F234" s="2" t="s">
        <v>33</v>
      </c>
      <c r="G234" s="3">
        <f>H234+I234+J234+K234+L234+M234</f>
        <v>1000</v>
      </c>
      <c r="H234" s="3">
        <v>0</v>
      </c>
      <c r="I234" s="3">
        <v>0</v>
      </c>
      <c r="J234" s="3">
        <v>0</v>
      </c>
      <c r="K234" s="3">
        <v>1000</v>
      </c>
      <c r="L234" s="3">
        <v>0</v>
      </c>
      <c r="M234" s="3">
        <v>0</v>
      </c>
      <c r="N234" s="25"/>
      <c r="O234" s="25"/>
      <c r="P234" s="26"/>
      <c r="Q234" s="26"/>
      <c r="R234" s="26"/>
      <c r="S234" s="26"/>
      <c r="T234" s="26"/>
      <c r="U234" s="26"/>
      <c r="V234" s="26"/>
    </row>
    <row r="235" spans="1:22" ht="25.5" x14ac:dyDescent="0.2">
      <c r="A235" s="15"/>
      <c r="B235" s="14"/>
      <c r="C235" s="16"/>
      <c r="D235" s="14"/>
      <c r="E235" s="14"/>
      <c r="F235" s="1" t="s">
        <v>36</v>
      </c>
      <c r="G235" s="3">
        <f>H235+I235+J235+K235+L235+M235</f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25"/>
      <c r="O235" s="25"/>
      <c r="P235" s="26"/>
      <c r="Q235" s="26"/>
      <c r="R235" s="26"/>
      <c r="S235" s="26"/>
      <c r="T235" s="26"/>
      <c r="U235" s="26"/>
      <c r="V235" s="26"/>
    </row>
    <row r="236" spans="1:22" ht="25.5" x14ac:dyDescent="0.2">
      <c r="A236" s="15"/>
      <c r="B236" s="14"/>
      <c r="C236" s="16"/>
      <c r="D236" s="14"/>
      <c r="E236" s="14"/>
      <c r="F236" s="1" t="s">
        <v>34</v>
      </c>
      <c r="G236" s="3">
        <f>H236+I236+J236+K236+L236+M236</f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25"/>
      <c r="O236" s="25"/>
      <c r="P236" s="26"/>
      <c r="Q236" s="26"/>
      <c r="R236" s="26"/>
      <c r="S236" s="26"/>
      <c r="T236" s="26"/>
      <c r="U236" s="26"/>
      <c r="V236" s="26"/>
    </row>
    <row r="237" spans="1:22" ht="51" x14ac:dyDescent="0.2">
      <c r="A237" s="15"/>
      <c r="B237" s="14"/>
      <c r="C237" s="16"/>
      <c r="D237" s="14"/>
      <c r="E237" s="14"/>
      <c r="F237" s="1" t="s">
        <v>35</v>
      </c>
      <c r="G237" s="3">
        <f>H237+I237+J237+K237+L237+M237</f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25"/>
      <c r="O237" s="25"/>
      <c r="P237" s="26"/>
      <c r="Q237" s="26"/>
      <c r="R237" s="26"/>
      <c r="S237" s="26"/>
      <c r="T237" s="26"/>
      <c r="U237" s="26"/>
      <c r="V237" s="26"/>
    </row>
    <row r="238" spans="1:22" ht="27.75" customHeight="1" x14ac:dyDescent="0.2">
      <c r="A238" s="15" t="s">
        <v>1</v>
      </c>
      <c r="B238" s="14" t="s">
        <v>89</v>
      </c>
      <c r="C238" s="14"/>
      <c r="D238" s="14"/>
      <c r="E238" s="14"/>
      <c r="F238" s="1" t="s">
        <v>31</v>
      </c>
      <c r="G238" s="3">
        <f>G244</f>
        <v>5267566.82</v>
      </c>
      <c r="H238" s="3">
        <f t="shared" ref="H238:M238" si="115">H244</f>
        <v>750000</v>
      </c>
      <c r="I238" s="3">
        <f t="shared" si="115"/>
        <v>963814.05</v>
      </c>
      <c r="J238" s="3">
        <f t="shared" si="115"/>
        <v>1053752.77</v>
      </c>
      <c r="K238" s="3">
        <f t="shared" si="115"/>
        <v>1000000</v>
      </c>
      <c r="L238" s="3">
        <f t="shared" si="115"/>
        <v>750000</v>
      </c>
      <c r="M238" s="3">
        <f t="shared" si="115"/>
        <v>750000</v>
      </c>
      <c r="N238" s="14" t="s">
        <v>14</v>
      </c>
      <c r="O238" s="14" t="s">
        <v>14</v>
      </c>
      <c r="P238" s="14" t="s">
        <v>14</v>
      </c>
      <c r="Q238" s="14" t="s">
        <v>14</v>
      </c>
      <c r="R238" s="14" t="s">
        <v>14</v>
      </c>
      <c r="S238" s="14" t="s">
        <v>14</v>
      </c>
      <c r="T238" s="14" t="s">
        <v>14</v>
      </c>
      <c r="U238" s="14" t="s">
        <v>14</v>
      </c>
      <c r="V238" s="14" t="s">
        <v>14</v>
      </c>
    </row>
    <row r="239" spans="1:22" ht="25.5" x14ac:dyDescent="0.2">
      <c r="A239" s="15"/>
      <c r="B239" s="14"/>
      <c r="C239" s="14"/>
      <c r="D239" s="14"/>
      <c r="E239" s="14"/>
      <c r="F239" s="1" t="s">
        <v>32</v>
      </c>
      <c r="G239" s="3">
        <f t="shared" ref="G239:M244" si="116">G245</f>
        <v>5267566.82</v>
      </c>
      <c r="H239" s="3">
        <f t="shared" si="116"/>
        <v>750000</v>
      </c>
      <c r="I239" s="3">
        <f t="shared" si="116"/>
        <v>963814.05</v>
      </c>
      <c r="J239" s="3">
        <f t="shared" si="116"/>
        <v>1053752.77</v>
      </c>
      <c r="K239" s="3">
        <f t="shared" si="116"/>
        <v>1000000</v>
      </c>
      <c r="L239" s="3">
        <f t="shared" si="116"/>
        <v>750000</v>
      </c>
      <c r="M239" s="3">
        <f t="shared" si="116"/>
        <v>750000</v>
      </c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1:22" ht="58.5" customHeight="1" x14ac:dyDescent="0.2">
      <c r="A240" s="15"/>
      <c r="B240" s="14"/>
      <c r="C240" s="14"/>
      <c r="D240" s="14"/>
      <c r="E240" s="14"/>
      <c r="F240" s="2" t="s">
        <v>33</v>
      </c>
      <c r="G240" s="3">
        <f t="shared" si="116"/>
        <v>4785000</v>
      </c>
      <c r="H240" s="3">
        <f t="shared" si="116"/>
        <v>700000</v>
      </c>
      <c r="I240" s="3">
        <f t="shared" si="116"/>
        <v>750000</v>
      </c>
      <c r="J240" s="3">
        <f t="shared" si="116"/>
        <v>835000</v>
      </c>
      <c r="K240" s="3">
        <f t="shared" si="116"/>
        <v>1000000</v>
      </c>
      <c r="L240" s="3">
        <f t="shared" si="116"/>
        <v>750000</v>
      </c>
      <c r="M240" s="3">
        <f t="shared" si="116"/>
        <v>750000</v>
      </c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1:22" ht="25.5" x14ac:dyDescent="0.2">
      <c r="A241" s="15"/>
      <c r="B241" s="14"/>
      <c r="C241" s="14"/>
      <c r="D241" s="14"/>
      <c r="E241" s="14"/>
      <c r="F241" s="1" t="s">
        <v>36</v>
      </c>
      <c r="G241" s="3">
        <f t="shared" si="116"/>
        <v>432566.81999999995</v>
      </c>
      <c r="H241" s="3">
        <f t="shared" si="116"/>
        <v>0</v>
      </c>
      <c r="I241" s="3">
        <f t="shared" si="116"/>
        <v>213814.05</v>
      </c>
      <c r="J241" s="3">
        <f t="shared" si="116"/>
        <v>218752.77</v>
      </c>
      <c r="K241" s="3">
        <f t="shared" si="116"/>
        <v>0</v>
      </c>
      <c r="L241" s="3">
        <f t="shared" si="116"/>
        <v>0</v>
      </c>
      <c r="M241" s="3">
        <f t="shared" si="116"/>
        <v>0</v>
      </c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1:22" ht="27.75" customHeight="1" x14ac:dyDescent="0.2">
      <c r="A242" s="15"/>
      <c r="B242" s="14"/>
      <c r="C242" s="14"/>
      <c r="D242" s="14"/>
      <c r="E242" s="14"/>
      <c r="F242" s="1" t="s">
        <v>34</v>
      </c>
      <c r="G242" s="3">
        <f t="shared" si="116"/>
        <v>50000</v>
      </c>
      <c r="H242" s="3">
        <f t="shared" si="116"/>
        <v>50000</v>
      </c>
      <c r="I242" s="3">
        <f t="shared" si="116"/>
        <v>0</v>
      </c>
      <c r="J242" s="3">
        <f t="shared" si="116"/>
        <v>0</v>
      </c>
      <c r="K242" s="3">
        <f t="shared" si="116"/>
        <v>0</v>
      </c>
      <c r="L242" s="3">
        <f t="shared" si="116"/>
        <v>0</v>
      </c>
      <c r="M242" s="3">
        <f t="shared" si="116"/>
        <v>0</v>
      </c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1:22" ht="51" x14ac:dyDescent="0.2">
      <c r="A243" s="15"/>
      <c r="B243" s="14"/>
      <c r="C243" s="14"/>
      <c r="D243" s="14"/>
      <c r="E243" s="14"/>
      <c r="F243" s="1" t="s">
        <v>35</v>
      </c>
      <c r="G243" s="3">
        <f t="shared" si="116"/>
        <v>0</v>
      </c>
      <c r="H243" s="3">
        <f t="shared" si="116"/>
        <v>0</v>
      </c>
      <c r="I243" s="3">
        <f t="shared" si="116"/>
        <v>0</v>
      </c>
      <c r="J243" s="3">
        <f t="shared" si="116"/>
        <v>0</v>
      </c>
      <c r="K243" s="3">
        <f t="shared" si="116"/>
        <v>0</v>
      </c>
      <c r="L243" s="3">
        <f t="shared" si="116"/>
        <v>0</v>
      </c>
      <c r="M243" s="3">
        <f t="shared" si="116"/>
        <v>0</v>
      </c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1:22" ht="28.5" customHeight="1" x14ac:dyDescent="0.2">
      <c r="A244" s="15" t="s">
        <v>2</v>
      </c>
      <c r="B244" s="14" t="s">
        <v>90</v>
      </c>
      <c r="C244" s="16">
        <v>44197</v>
      </c>
      <c r="D244" s="16">
        <v>46387</v>
      </c>
      <c r="E244" s="14" t="s">
        <v>115</v>
      </c>
      <c r="F244" s="1" t="s">
        <v>31</v>
      </c>
      <c r="G244" s="3">
        <f>G250</f>
        <v>5267566.82</v>
      </c>
      <c r="H244" s="3">
        <f t="shared" si="116"/>
        <v>750000</v>
      </c>
      <c r="I244" s="3">
        <f t="shared" si="116"/>
        <v>963814.05</v>
      </c>
      <c r="J244" s="3">
        <f t="shared" si="116"/>
        <v>1053752.77</v>
      </c>
      <c r="K244" s="3">
        <f t="shared" si="116"/>
        <v>1000000</v>
      </c>
      <c r="L244" s="3">
        <f t="shared" si="116"/>
        <v>750000</v>
      </c>
      <c r="M244" s="3">
        <f t="shared" si="116"/>
        <v>750000</v>
      </c>
      <c r="N244" s="14" t="s">
        <v>14</v>
      </c>
      <c r="O244" s="14" t="s">
        <v>14</v>
      </c>
      <c r="P244" s="14" t="s">
        <v>14</v>
      </c>
      <c r="Q244" s="14" t="s">
        <v>14</v>
      </c>
      <c r="R244" s="14" t="s">
        <v>14</v>
      </c>
      <c r="S244" s="14" t="s">
        <v>14</v>
      </c>
      <c r="T244" s="14" t="s">
        <v>14</v>
      </c>
      <c r="U244" s="14" t="s">
        <v>14</v>
      </c>
      <c r="V244" s="14" t="s">
        <v>14</v>
      </c>
    </row>
    <row r="245" spans="1:22" ht="25.5" x14ac:dyDescent="0.2">
      <c r="A245" s="15"/>
      <c r="B245" s="14"/>
      <c r="C245" s="16"/>
      <c r="D245" s="14"/>
      <c r="E245" s="14"/>
      <c r="F245" s="1" t="s">
        <v>32</v>
      </c>
      <c r="G245" s="3">
        <f t="shared" ref="G245:M249" si="117">G251</f>
        <v>5267566.82</v>
      </c>
      <c r="H245" s="3">
        <f t="shared" si="117"/>
        <v>750000</v>
      </c>
      <c r="I245" s="3">
        <f t="shared" si="117"/>
        <v>963814.05</v>
      </c>
      <c r="J245" s="3">
        <f t="shared" si="117"/>
        <v>1053752.77</v>
      </c>
      <c r="K245" s="3">
        <f t="shared" si="117"/>
        <v>1000000</v>
      </c>
      <c r="L245" s="3">
        <f t="shared" si="117"/>
        <v>750000</v>
      </c>
      <c r="M245" s="3">
        <f t="shared" si="117"/>
        <v>750000</v>
      </c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1:22" ht="57" customHeight="1" x14ac:dyDescent="0.2">
      <c r="A246" s="15"/>
      <c r="B246" s="14"/>
      <c r="C246" s="16"/>
      <c r="D246" s="14"/>
      <c r="E246" s="14"/>
      <c r="F246" s="2" t="s">
        <v>33</v>
      </c>
      <c r="G246" s="3">
        <f t="shared" si="117"/>
        <v>4785000</v>
      </c>
      <c r="H246" s="3">
        <f t="shared" si="117"/>
        <v>700000</v>
      </c>
      <c r="I246" s="3">
        <f t="shared" si="117"/>
        <v>750000</v>
      </c>
      <c r="J246" s="3">
        <f t="shared" si="117"/>
        <v>835000</v>
      </c>
      <c r="K246" s="3">
        <f t="shared" si="117"/>
        <v>1000000</v>
      </c>
      <c r="L246" s="3">
        <f t="shared" si="117"/>
        <v>750000</v>
      </c>
      <c r="M246" s="3">
        <f t="shared" si="117"/>
        <v>750000</v>
      </c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1:22" ht="25.5" x14ac:dyDescent="0.2">
      <c r="A247" s="15"/>
      <c r="B247" s="14"/>
      <c r="C247" s="16"/>
      <c r="D247" s="14"/>
      <c r="E247" s="14"/>
      <c r="F247" s="1" t="s">
        <v>36</v>
      </c>
      <c r="G247" s="3">
        <f t="shared" si="117"/>
        <v>432566.81999999995</v>
      </c>
      <c r="H247" s="3">
        <f t="shared" si="117"/>
        <v>0</v>
      </c>
      <c r="I247" s="3">
        <f t="shared" si="117"/>
        <v>213814.05</v>
      </c>
      <c r="J247" s="3">
        <f t="shared" si="117"/>
        <v>218752.77</v>
      </c>
      <c r="K247" s="3">
        <f t="shared" si="117"/>
        <v>0</v>
      </c>
      <c r="L247" s="3">
        <f t="shared" si="117"/>
        <v>0</v>
      </c>
      <c r="M247" s="3">
        <f t="shared" si="117"/>
        <v>0</v>
      </c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1:22" ht="25.5" x14ac:dyDescent="0.2">
      <c r="A248" s="15"/>
      <c r="B248" s="14"/>
      <c r="C248" s="16"/>
      <c r="D248" s="14"/>
      <c r="E248" s="14"/>
      <c r="F248" s="1" t="s">
        <v>34</v>
      </c>
      <c r="G248" s="3">
        <f t="shared" si="117"/>
        <v>50000</v>
      </c>
      <c r="H248" s="3">
        <f t="shared" si="117"/>
        <v>50000</v>
      </c>
      <c r="I248" s="3">
        <f t="shared" si="117"/>
        <v>0</v>
      </c>
      <c r="J248" s="3">
        <f t="shared" si="117"/>
        <v>0</v>
      </c>
      <c r="K248" s="3">
        <f t="shared" si="117"/>
        <v>0</v>
      </c>
      <c r="L248" s="3">
        <f t="shared" si="117"/>
        <v>0</v>
      </c>
      <c r="M248" s="3">
        <f t="shared" si="117"/>
        <v>0</v>
      </c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1:22" ht="51" x14ac:dyDescent="0.2">
      <c r="A249" s="15"/>
      <c r="B249" s="14"/>
      <c r="C249" s="16"/>
      <c r="D249" s="14"/>
      <c r="E249" s="14"/>
      <c r="F249" s="1" t="s">
        <v>35</v>
      </c>
      <c r="G249" s="3">
        <f t="shared" si="117"/>
        <v>0</v>
      </c>
      <c r="H249" s="3">
        <f t="shared" si="117"/>
        <v>0</v>
      </c>
      <c r="I249" s="3">
        <f t="shared" si="117"/>
        <v>0</v>
      </c>
      <c r="J249" s="3">
        <f t="shared" si="117"/>
        <v>0</v>
      </c>
      <c r="K249" s="3">
        <f t="shared" si="117"/>
        <v>0</v>
      </c>
      <c r="L249" s="3">
        <f t="shared" si="117"/>
        <v>0</v>
      </c>
      <c r="M249" s="3">
        <f t="shared" si="117"/>
        <v>0</v>
      </c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1:22" ht="25.5" customHeight="1" x14ac:dyDescent="0.2">
      <c r="A250" s="15" t="s">
        <v>3</v>
      </c>
      <c r="B250" s="14" t="s">
        <v>91</v>
      </c>
      <c r="C250" s="16">
        <v>44197</v>
      </c>
      <c r="D250" s="16">
        <v>46387</v>
      </c>
      <c r="E250" s="14" t="s">
        <v>115</v>
      </c>
      <c r="F250" s="1" t="s">
        <v>31</v>
      </c>
      <c r="G250" s="3">
        <f t="shared" ref="G250:M250" si="118">G251+G255</f>
        <v>5267566.82</v>
      </c>
      <c r="H250" s="3">
        <f t="shared" si="118"/>
        <v>750000</v>
      </c>
      <c r="I250" s="3">
        <f t="shared" si="118"/>
        <v>963814.05</v>
      </c>
      <c r="J250" s="3">
        <f t="shared" si="118"/>
        <v>1053752.77</v>
      </c>
      <c r="K250" s="3">
        <f t="shared" si="118"/>
        <v>1000000</v>
      </c>
      <c r="L250" s="3">
        <f t="shared" si="118"/>
        <v>750000</v>
      </c>
      <c r="M250" s="3">
        <f t="shared" si="118"/>
        <v>750000</v>
      </c>
      <c r="N250" s="14" t="s">
        <v>92</v>
      </c>
      <c r="O250" s="14" t="s">
        <v>24</v>
      </c>
      <c r="P250" s="14">
        <v>15</v>
      </c>
      <c r="Q250" s="14">
        <v>3</v>
      </c>
      <c r="R250" s="14">
        <v>2</v>
      </c>
      <c r="S250" s="14">
        <v>3</v>
      </c>
      <c r="T250" s="14">
        <v>3</v>
      </c>
      <c r="U250" s="14">
        <v>2</v>
      </c>
      <c r="V250" s="14">
        <v>2</v>
      </c>
    </row>
    <row r="251" spans="1:22" ht="25.5" x14ac:dyDescent="0.2">
      <c r="A251" s="15"/>
      <c r="B251" s="14"/>
      <c r="C251" s="16"/>
      <c r="D251" s="14"/>
      <c r="E251" s="14"/>
      <c r="F251" s="1" t="s">
        <v>32</v>
      </c>
      <c r="G251" s="3">
        <f t="shared" ref="G251:M251" si="119">G252+G253+G254</f>
        <v>5267566.82</v>
      </c>
      <c r="H251" s="3">
        <f t="shared" si="119"/>
        <v>750000</v>
      </c>
      <c r="I251" s="3">
        <f t="shared" si="119"/>
        <v>963814.05</v>
      </c>
      <c r="J251" s="3">
        <f t="shared" si="119"/>
        <v>1053752.77</v>
      </c>
      <c r="K251" s="3">
        <f t="shared" si="119"/>
        <v>1000000</v>
      </c>
      <c r="L251" s="3">
        <f t="shared" si="119"/>
        <v>750000</v>
      </c>
      <c r="M251" s="3">
        <f t="shared" si="119"/>
        <v>750000</v>
      </c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1:22" ht="55.5" customHeight="1" x14ac:dyDescent="0.2">
      <c r="A252" s="15"/>
      <c r="B252" s="14"/>
      <c r="C252" s="16"/>
      <c r="D252" s="14"/>
      <c r="E252" s="14"/>
      <c r="F252" s="2" t="s">
        <v>33</v>
      </c>
      <c r="G252" s="3">
        <f>H252+I252+J252+K252+L252+M252</f>
        <v>4785000</v>
      </c>
      <c r="H252" s="3">
        <v>700000</v>
      </c>
      <c r="I252" s="3">
        <v>750000</v>
      </c>
      <c r="J252" s="3">
        <v>835000</v>
      </c>
      <c r="K252" s="3">
        <v>1000000</v>
      </c>
      <c r="L252" s="3">
        <v>750000</v>
      </c>
      <c r="M252" s="3">
        <v>750000</v>
      </c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1:22" ht="25.5" x14ac:dyDescent="0.2">
      <c r="A253" s="15"/>
      <c r="B253" s="14"/>
      <c r="C253" s="16"/>
      <c r="D253" s="14"/>
      <c r="E253" s="14"/>
      <c r="F253" s="1" t="s">
        <v>36</v>
      </c>
      <c r="G253" s="3">
        <f>H253+I253+J253+K253+L253+M253</f>
        <v>432566.81999999995</v>
      </c>
      <c r="H253" s="3">
        <v>0</v>
      </c>
      <c r="I253" s="3">
        <v>213814.05</v>
      </c>
      <c r="J253" s="3">
        <v>218752.77</v>
      </c>
      <c r="K253" s="3">
        <v>0</v>
      </c>
      <c r="L253" s="3">
        <v>0</v>
      </c>
      <c r="M253" s="3">
        <v>0</v>
      </c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1:22" ht="25.5" x14ac:dyDescent="0.2">
      <c r="A254" s="15"/>
      <c r="B254" s="14"/>
      <c r="C254" s="16"/>
      <c r="D254" s="14"/>
      <c r="E254" s="14"/>
      <c r="F254" s="1" t="s">
        <v>34</v>
      </c>
      <c r="G254" s="3">
        <f>H254+I254+J254+K254+L254+M254</f>
        <v>50000</v>
      </c>
      <c r="H254" s="3">
        <v>50000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1:22" ht="51" x14ac:dyDescent="0.2">
      <c r="A255" s="15"/>
      <c r="B255" s="14"/>
      <c r="C255" s="16"/>
      <c r="D255" s="14"/>
      <c r="E255" s="14"/>
      <c r="F255" s="1" t="s">
        <v>35</v>
      </c>
      <c r="G255" s="3">
        <f>H255+I255+J255+K255+L255+M255</f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1:22" ht="29.25" customHeight="1" x14ac:dyDescent="0.2">
      <c r="A256" s="15" t="s">
        <v>45</v>
      </c>
      <c r="B256" s="14" t="s">
        <v>93</v>
      </c>
      <c r="C256" s="25"/>
      <c r="D256" s="25"/>
      <c r="E256" s="25"/>
      <c r="F256" s="1" t="s">
        <v>31</v>
      </c>
      <c r="G256" s="3">
        <f>G262</f>
        <v>0</v>
      </c>
      <c r="H256" s="3">
        <f t="shared" ref="H256:M256" si="120">H262</f>
        <v>0</v>
      </c>
      <c r="I256" s="3">
        <f t="shared" si="120"/>
        <v>0</v>
      </c>
      <c r="J256" s="3">
        <f t="shared" si="120"/>
        <v>0</v>
      </c>
      <c r="K256" s="3">
        <f t="shared" si="120"/>
        <v>0</v>
      </c>
      <c r="L256" s="3">
        <f t="shared" si="120"/>
        <v>0</v>
      </c>
      <c r="M256" s="3">
        <f t="shared" si="120"/>
        <v>0</v>
      </c>
      <c r="N256" s="14" t="s">
        <v>14</v>
      </c>
      <c r="O256" s="14" t="s">
        <v>14</v>
      </c>
      <c r="P256" s="14" t="s">
        <v>14</v>
      </c>
      <c r="Q256" s="14" t="s">
        <v>14</v>
      </c>
      <c r="R256" s="14" t="s">
        <v>14</v>
      </c>
      <c r="S256" s="14" t="s">
        <v>14</v>
      </c>
      <c r="T256" s="14" t="s">
        <v>14</v>
      </c>
      <c r="U256" s="14" t="s">
        <v>14</v>
      </c>
      <c r="V256" s="14" t="s">
        <v>14</v>
      </c>
    </row>
    <row r="257" spans="1:22" ht="25.5" x14ac:dyDescent="0.2">
      <c r="A257" s="25"/>
      <c r="B257" s="25"/>
      <c r="C257" s="25"/>
      <c r="D257" s="25"/>
      <c r="E257" s="25"/>
      <c r="F257" s="1" t="s">
        <v>32</v>
      </c>
      <c r="G257" s="3">
        <f t="shared" ref="G257:M261" si="121">G263</f>
        <v>0</v>
      </c>
      <c r="H257" s="3">
        <f t="shared" si="121"/>
        <v>0</v>
      </c>
      <c r="I257" s="3">
        <f t="shared" si="121"/>
        <v>0</v>
      </c>
      <c r="J257" s="3">
        <f t="shared" si="121"/>
        <v>0</v>
      </c>
      <c r="K257" s="3">
        <f t="shared" si="121"/>
        <v>0</v>
      </c>
      <c r="L257" s="3">
        <f t="shared" si="121"/>
        <v>0</v>
      </c>
      <c r="M257" s="3">
        <f t="shared" si="121"/>
        <v>0</v>
      </c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1:22" ht="57.75" customHeight="1" x14ac:dyDescent="0.2">
      <c r="A258" s="25"/>
      <c r="B258" s="25"/>
      <c r="C258" s="25"/>
      <c r="D258" s="25"/>
      <c r="E258" s="25"/>
      <c r="F258" s="2" t="s">
        <v>33</v>
      </c>
      <c r="G258" s="3">
        <f t="shared" si="121"/>
        <v>0</v>
      </c>
      <c r="H258" s="3">
        <f t="shared" si="121"/>
        <v>0</v>
      </c>
      <c r="I258" s="3">
        <f t="shared" si="121"/>
        <v>0</v>
      </c>
      <c r="J258" s="3">
        <f t="shared" si="121"/>
        <v>0</v>
      </c>
      <c r="K258" s="3">
        <f t="shared" si="121"/>
        <v>0</v>
      </c>
      <c r="L258" s="3">
        <f t="shared" si="121"/>
        <v>0</v>
      </c>
      <c r="M258" s="3">
        <f t="shared" si="121"/>
        <v>0</v>
      </c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1:22" ht="25.5" x14ac:dyDescent="0.2">
      <c r="A259" s="25"/>
      <c r="B259" s="25"/>
      <c r="C259" s="25"/>
      <c r="D259" s="25"/>
      <c r="E259" s="25"/>
      <c r="F259" s="1" t="s">
        <v>36</v>
      </c>
      <c r="G259" s="3">
        <f t="shared" si="121"/>
        <v>0</v>
      </c>
      <c r="H259" s="3">
        <f t="shared" si="121"/>
        <v>0</v>
      </c>
      <c r="I259" s="3">
        <f t="shared" si="121"/>
        <v>0</v>
      </c>
      <c r="J259" s="3">
        <f t="shared" si="121"/>
        <v>0</v>
      </c>
      <c r="K259" s="3">
        <f t="shared" si="121"/>
        <v>0</v>
      </c>
      <c r="L259" s="3">
        <f t="shared" si="121"/>
        <v>0</v>
      </c>
      <c r="M259" s="3">
        <f t="shared" si="121"/>
        <v>0</v>
      </c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1:22" ht="25.5" x14ac:dyDescent="0.2">
      <c r="A260" s="25"/>
      <c r="B260" s="25"/>
      <c r="C260" s="25"/>
      <c r="D260" s="25"/>
      <c r="E260" s="25"/>
      <c r="F260" s="1" t="s">
        <v>34</v>
      </c>
      <c r="G260" s="3">
        <f t="shared" si="121"/>
        <v>0</v>
      </c>
      <c r="H260" s="3">
        <f t="shared" si="121"/>
        <v>0</v>
      </c>
      <c r="I260" s="3">
        <f t="shared" si="121"/>
        <v>0</v>
      </c>
      <c r="J260" s="3">
        <f t="shared" si="121"/>
        <v>0</v>
      </c>
      <c r="K260" s="3">
        <f t="shared" si="121"/>
        <v>0</v>
      </c>
      <c r="L260" s="3">
        <f t="shared" si="121"/>
        <v>0</v>
      </c>
      <c r="M260" s="3">
        <f t="shared" si="121"/>
        <v>0</v>
      </c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1:22" ht="51" x14ac:dyDescent="0.2">
      <c r="A261" s="25"/>
      <c r="B261" s="25"/>
      <c r="C261" s="25"/>
      <c r="D261" s="25"/>
      <c r="E261" s="25"/>
      <c r="F261" s="1" t="s">
        <v>35</v>
      </c>
      <c r="G261" s="3">
        <f t="shared" si="121"/>
        <v>0</v>
      </c>
      <c r="H261" s="3">
        <f t="shared" si="121"/>
        <v>0</v>
      </c>
      <c r="I261" s="3">
        <f t="shared" si="121"/>
        <v>0</v>
      </c>
      <c r="J261" s="3">
        <f t="shared" si="121"/>
        <v>0</v>
      </c>
      <c r="K261" s="3">
        <f t="shared" si="121"/>
        <v>0</v>
      </c>
      <c r="L261" s="3">
        <f t="shared" si="121"/>
        <v>0</v>
      </c>
      <c r="M261" s="3">
        <f t="shared" si="121"/>
        <v>0</v>
      </c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1:22" ht="27" customHeight="1" x14ac:dyDescent="0.2">
      <c r="A262" s="15" t="s">
        <v>46</v>
      </c>
      <c r="B262" s="14" t="s">
        <v>94</v>
      </c>
      <c r="C262" s="16">
        <v>44197</v>
      </c>
      <c r="D262" s="16">
        <v>46387</v>
      </c>
      <c r="E262" s="14" t="s">
        <v>115</v>
      </c>
      <c r="F262" s="1" t="s">
        <v>31</v>
      </c>
      <c r="G262" s="3">
        <f>G263+G267</f>
        <v>0</v>
      </c>
      <c r="H262" s="3">
        <f t="shared" ref="H262:M262" si="122">H263+H267</f>
        <v>0</v>
      </c>
      <c r="I262" s="3">
        <f t="shared" si="122"/>
        <v>0</v>
      </c>
      <c r="J262" s="3">
        <f t="shared" si="122"/>
        <v>0</v>
      </c>
      <c r="K262" s="3">
        <f t="shared" si="122"/>
        <v>0</v>
      </c>
      <c r="L262" s="3">
        <f t="shared" si="122"/>
        <v>0</v>
      </c>
      <c r="M262" s="3">
        <f t="shared" si="122"/>
        <v>0</v>
      </c>
      <c r="N262" s="14" t="s">
        <v>95</v>
      </c>
      <c r="O262" s="14" t="s">
        <v>24</v>
      </c>
      <c r="P262" s="17">
        <v>6</v>
      </c>
      <c r="Q262" s="17">
        <v>5.7</v>
      </c>
      <c r="R262" s="17">
        <v>5.8</v>
      </c>
      <c r="S262" s="17">
        <v>5.8</v>
      </c>
      <c r="T262" s="17">
        <v>5.9</v>
      </c>
      <c r="U262" s="17">
        <v>5.9</v>
      </c>
      <c r="V262" s="17">
        <v>6</v>
      </c>
    </row>
    <row r="263" spans="1:22" ht="25.5" x14ac:dyDescent="0.2">
      <c r="A263" s="15"/>
      <c r="B263" s="14"/>
      <c r="C263" s="16"/>
      <c r="D263" s="16"/>
      <c r="E263" s="14"/>
      <c r="F263" s="1" t="s">
        <v>32</v>
      </c>
      <c r="G263" s="3">
        <f>G264+G265+G266</f>
        <v>0</v>
      </c>
      <c r="H263" s="3">
        <f t="shared" ref="H263:M263" si="123">H264+H265+H266</f>
        <v>0</v>
      </c>
      <c r="I263" s="3">
        <f t="shared" si="123"/>
        <v>0</v>
      </c>
      <c r="J263" s="3">
        <f t="shared" si="123"/>
        <v>0</v>
      </c>
      <c r="K263" s="3">
        <f t="shared" si="123"/>
        <v>0</v>
      </c>
      <c r="L263" s="3">
        <f t="shared" si="123"/>
        <v>0</v>
      </c>
      <c r="M263" s="3">
        <f t="shared" si="123"/>
        <v>0</v>
      </c>
      <c r="N263" s="14"/>
      <c r="O263" s="14"/>
      <c r="P263" s="17"/>
      <c r="Q263" s="17"/>
      <c r="R263" s="17"/>
      <c r="S263" s="17"/>
      <c r="T263" s="17"/>
      <c r="U263" s="17"/>
      <c r="V263" s="17"/>
    </row>
    <row r="264" spans="1:22" ht="56.25" customHeight="1" x14ac:dyDescent="0.2">
      <c r="A264" s="15"/>
      <c r="B264" s="14"/>
      <c r="C264" s="16"/>
      <c r="D264" s="16"/>
      <c r="E264" s="14"/>
      <c r="F264" s="2" t="s">
        <v>33</v>
      </c>
      <c r="G264" s="3">
        <f>H264+I264+J264+K264+L264+M264</f>
        <v>0</v>
      </c>
      <c r="H264" s="3">
        <f t="shared" ref="H264:M267" si="124">H270+H276</f>
        <v>0</v>
      </c>
      <c r="I264" s="3">
        <f t="shared" si="124"/>
        <v>0</v>
      </c>
      <c r="J264" s="3">
        <f t="shared" si="124"/>
        <v>0</v>
      </c>
      <c r="K264" s="3">
        <f t="shared" si="124"/>
        <v>0</v>
      </c>
      <c r="L264" s="3">
        <f t="shared" si="124"/>
        <v>0</v>
      </c>
      <c r="M264" s="3">
        <f t="shared" si="124"/>
        <v>0</v>
      </c>
      <c r="N264" s="14"/>
      <c r="O264" s="14"/>
      <c r="P264" s="17"/>
      <c r="Q264" s="17"/>
      <c r="R264" s="17"/>
      <c r="S264" s="17"/>
      <c r="T264" s="17"/>
      <c r="U264" s="17"/>
      <c r="V264" s="17"/>
    </row>
    <row r="265" spans="1:22" ht="25.5" x14ac:dyDescent="0.2">
      <c r="A265" s="15"/>
      <c r="B265" s="14"/>
      <c r="C265" s="16"/>
      <c r="D265" s="16"/>
      <c r="E265" s="14"/>
      <c r="F265" s="1" t="s">
        <v>36</v>
      </c>
      <c r="G265" s="3">
        <f>H265+I265+J265+K265+L265+M265</f>
        <v>0</v>
      </c>
      <c r="H265" s="3">
        <f t="shared" si="124"/>
        <v>0</v>
      </c>
      <c r="I265" s="3">
        <f t="shared" si="124"/>
        <v>0</v>
      </c>
      <c r="J265" s="3">
        <f t="shared" si="124"/>
        <v>0</v>
      </c>
      <c r="K265" s="3">
        <f t="shared" si="124"/>
        <v>0</v>
      </c>
      <c r="L265" s="3">
        <f t="shared" si="124"/>
        <v>0</v>
      </c>
      <c r="M265" s="3">
        <f t="shared" si="124"/>
        <v>0</v>
      </c>
      <c r="N265" s="14"/>
      <c r="O265" s="14"/>
      <c r="P265" s="17"/>
      <c r="Q265" s="17"/>
      <c r="R265" s="17"/>
      <c r="S265" s="17"/>
      <c r="T265" s="17"/>
      <c r="U265" s="17"/>
      <c r="V265" s="17"/>
    </row>
    <row r="266" spans="1:22" ht="25.5" x14ac:dyDescent="0.2">
      <c r="A266" s="15"/>
      <c r="B266" s="14"/>
      <c r="C266" s="16"/>
      <c r="D266" s="16"/>
      <c r="E266" s="14"/>
      <c r="F266" s="1" t="s">
        <v>34</v>
      </c>
      <c r="G266" s="3">
        <f>H266+I266+J266+K266+L266+M266</f>
        <v>0</v>
      </c>
      <c r="H266" s="3">
        <f t="shared" si="124"/>
        <v>0</v>
      </c>
      <c r="I266" s="3">
        <f t="shared" si="124"/>
        <v>0</v>
      </c>
      <c r="J266" s="3">
        <f t="shared" si="124"/>
        <v>0</v>
      </c>
      <c r="K266" s="3">
        <f t="shared" si="124"/>
        <v>0</v>
      </c>
      <c r="L266" s="3">
        <f t="shared" si="124"/>
        <v>0</v>
      </c>
      <c r="M266" s="3">
        <f t="shared" si="124"/>
        <v>0</v>
      </c>
      <c r="N266" s="14"/>
      <c r="O266" s="14"/>
      <c r="P266" s="17"/>
      <c r="Q266" s="17"/>
      <c r="R266" s="17"/>
      <c r="S266" s="17"/>
      <c r="T266" s="17"/>
      <c r="U266" s="17"/>
      <c r="V266" s="17"/>
    </row>
    <row r="267" spans="1:22" ht="51" x14ac:dyDescent="0.2">
      <c r="A267" s="15"/>
      <c r="B267" s="14"/>
      <c r="C267" s="16"/>
      <c r="D267" s="16"/>
      <c r="E267" s="14"/>
      <c r="F267" s="1" t="s">
        <v>35</v>
      </c>
      <c r="G267" s="3">
        <f>H267+I267+J267+K267+L267+M267</f>
        <v>0</v>
      </c>
      <c r="H267" s="3">
        <f t="shared" si="124"/>
        <v>0</v>
      </c>
      <c r="I267" s="3">
        <f t="shared" si="124"/>
        <v>0</v>
      </c>
      <c r="J267" s="3">
        <f t="shared" si="124"/>
        <v>0</v>
      </c>
      <c r="K267" s="3">
        <f t="shared" si="124"/>
        <v>0</v>
      </c>
      <c r="L267" s="3">
        <f t="shared" si="124"/>
        <v>0</v>
      </c>
      <c r="M267" s="3">
        <f t="shared" si="124"/>
        <v>0</v>
      </c>
      <c r="N267" s="14"/>
      <c r="O267" s="14"/>
      <c r="P267" s="17"/>
      <c r="Q267" s="17"/>
      <c r="R267" s="17"/>
      <c r="S267" s="17"/>
      <c r="T267" s="17"/>
      <c r="U267" s="17"/>
      <c r="V267" s="17"/>
    </row>
    <row r="268" spans="1:22" ht="28.5" customHeight="1" x14ac:dyDescent="0.2">
      <c r="A268" s="15" t="s">
        <v>48</v>
      </c>
      <c r="B268" s="14" t="s">
        <v>96</v>
      </c>
      <c r="C268" s="16">
        <v>44197</v>
      </c>
      <c r="D268" s="16">
        <v>46387</v>
      </c>
      <c r="E268" s="14" t="s">
        <v>115</v>
      </c>
      <c r="F268" s="1" t="s">
        <v>31</v>
      </c>
      <c r="G268" s="3">
        <f>G269+G273</f>
        <v>0</v>
      </c>
      <c r="H268" s="3">
        <f t="shared" ref="H268:M268" si="125">H269+H273</f>
        <v>0</v>
      </c>
      <c r="I268" s="3">
        <f t="shared" si="125"/>
        <v>0</v>
      </c>
      <c r="J268" s="3">
        <f t="shared" si="125"/>
        <v>0</v>
      </c>
      <c r="K268" s="3">
        <f t="shared" si="125"/>
        <v>0</v>
      </c>
      <c r="L268" s="3">
        <f t="shared" si="125"/>
        <v>0</v>
      </c>
      <c r="M268" s="3">
        <f t="shared" si="125"/>
        <v>0</v>
      </c>
      <c r="N268" s="25"/>
      <c r="O268" s="25"/>
      <c r="P268" s="26"/>
      <c r="Q268" s="26"/>
      <c r="R268" s="26"/>
      <c r="S268" s="26"/>
      <c r="T268" s="26"/>
      <c r="U268" s="26"/>
      <c r="V268" s="26"/>
    </row>
    <row r="269" spans="1:22" ht="25.5" x14ac:dyDescent="0.2">
      <c r="A269" s="15"/>
      <c r="B269" s="14"/>
      <c r="C269" s="16"/>
      <c r="D269" s="16"/>
      <c r="E269" s="14"/>
      <c r="F269" s="1" t="s">
        <v>32</v>
      </c>
      <c r="G269" s="3">
        <f>G270+G271+G272</f>
        <v>0</v>
      </c>
      <c r="H269" s="3">
        <f t="shared" ref="H269:M269" si="126">H270+H271+H272</f>
        <v>0</v>
      </c>
      <c r="I269" s="3">
        <f t="shared" si="126"/>
        <v>0</v>
      </c>
      <c r="J269" s="3">
        <f t="shared" si="126"/>
        <v>0</v>
      </c>
      <c r="K269" s="3">
        <f t="shared" si="126"/>
        <v>0</v>
      </c>
      <c r="L269" s="3">
        <f t="shared" si="126"/>
        <v>0</v>
      </c>
      <c r="M269" s="3">
        <f t="shared" si="126"/>
        <v>0</v>
      </c>
      <c r="N269" s="25"/>
      <c r="O269" s="25"/>
      <c r="P269" s="26"/>
      <c r="Q269" s="26"/>
      <c r="R269" s="26"/>
      <c r="S269" s="26"/>
      <c r="T269" s="26"/>
      <c r="U269" s="26"/>
      <c r="V269" s="26"/>
    </row>
    <row r="270" spans="1:22" ht="57" customHeight="1" x14ac:dyDescent="0.2">
      <c r="A270" s="15"/>
      <c r="B270" s="14"/>
      <c r="C270" s="16"/>
      <c r="D270" s="16"/>
      <c r="E270" s="14"/>
      <c r="F270" s="2" t="s">
        <v>33</v>
      </c>
      <c r="G270" s="3">
        <f>H270+I270+J270+K270+L270+M270</f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25"/>
      <c r="O270" s="25"/>
      <c r="P270" s="26"/>
      <c r="Q270" s="26"/>
      <c r="R270" s="26"/>
      <c r="S270" s="26"/>
      <c r="T270" s="26"/>
      <c r="U270" s="26"/>
      <c r="V270" s="26"/>
    </row>
    <row r="271" spans="1:22" ht="25.5" x14ac:dyDescent="0.2">
      <c r="A271" s="15"/>
      <c r="B271" s="14"/>
      <c r="C271" s="16"/>
      <c r="D271" s="16"/>
      <c r="E271" s="14"/>
      <c r="F271" s="1" t="s">
        <v>36</v>
      </c>
      <c r="G271" s="3">
        <f>H271+I271+J271+K271+L271+M271</f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  <c r="N271" s="25"/>
      <c r="O271" s="25"/>
      <c r="P271" s="26"/>
      <c r="Q271" s="26"/>
      <c r="R271" s="26"/>
      <c r="S271" s="26"/>
      <c r="T271" s="26"/>
      <c r="U271" s="26"/>
      <c r="V271" s="26"/>
    </row>
    <row r="272" spans="1:22" ht="25.5" x14ac:dyDescent="0.2">
      <c r="A272" s="15"/>
      <c r="B272" s="14"/>
      <c r="C272" s="16"/>
      <c r="D272" s="16"/>
      <c r="E272" s="14"/>
      <c r="F272" s="1" t="s">
        <v>34</v>
      </c>
      <c r="G272" s="3">
        <f>H272+I272+J272+K272+L272+M272</f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25"/>
      <c r="O272" s="25"/>
      <c r="P272" s="26"/>
      <c r="Q272" s="26"/>
      <c r="R272" s="26"/>
      <c r="S272" s="26"/>
      <c r="T272" s="26"/>
      <c r="U272" s="26"/>
      <c r="V272" s="26"/>
    </row>
    <row r="273" spans="1:22" ht="51" x14ac:dyDescent="0.2">
      <c r="A273" s="15"/>
      <c r="B273" s="14"/>
      <c r="C273" s="16"/>
      <c r="D273" s="16"/>
      <c r="E273" s="14"/>
      <c r="F273" s="1" t="s">
        <v>35</v>
      </c>
      <c r="G273" s="3">
        <f>H273+I273+J273+K273+L273+M273</f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25"/>
      <c r="O273" s="25"/>
      <c r="P273" s="26"/>
      <c r="Q273" s="26"/>
      <c r="R273" s="26"/>
      <c r="S273" s="26"/>
      <c r="T273" s="26"/>
      <c r="U273" s="26"/>
      <c r="V273" s="26"/>
    </row>
    <row r="274" spans="1:22" ht="32.25" customHeight="1" x14ac:dyDescent="0.2">
      <c r="A274" s="15" t="s">
        <v>49</v>
      </c>
      <c r="B274" s="14" t="s">
        <v>97</v>
      </c>
      <c r="C274" s="16">
        <v>44197</v>
      </c>
      <c r="D274" s="16">
        <v>46387</v>
      </c>
      <c r="E274" s="14" t="s">
        <v>115</v>
      </c>
      <c r="F274" s="1" t="s">
        <v>31</v>
      </c>
      <c r="G274" s="3">
        <f t="shared" ref="G274:M274" si="127">G275+G279</f>
        <v>0</v>
      </c>
      <c r="H274" s="3">
        <f t="shared" si="127"/>
        <v>0</v>
      </c>
      <c r="I274" s="3">
        <f t="shared" si="127"/>
        <v>0</v>
      </c>
      <c r="J274" s="3">
        <f t="shared" si="127"/>
        <v>0</v>
      </c>
      <c r="K274" s="3">
        <f t="shared" si="127"/>
        <v>0</v>
      </c>
      <c r="L274" s="3">
        <f t="shared" si="127"/>
        <v>0</v>
      </c>
      <c r="M274" s="3">
        <f t="shared" si="127"/>
        <v>0</v>
      </c>
      <c r="N274" s="25"/>
      <c r="O274" s="25"/>
      <c r="P274" s="26"/>
      <c r="Q274" s="26"/>
      <c r="R274" s="26"/>
      <c r="S274" s="26"/>
      <c r="T274" s="26"/>
      <c r="U274" s="26"/>
      <c r="V274" s="26"/>
    </row>
    <row r="275" spans="1:22" ht="25.5" x14ac:dyDescent="0.2">
      <c r="A275" s="15"/>
      <c r="B275" s="14"/>
      <c r="C275" s="16"/>
      <c r="D275" s="14"/>
      <c r="E275" s="14"/>
      <c r="F275" s="1" t="s">
        <v>32</v>
      </c>
      <c r="G275" s="3">
        <f t="shared" ref="G275:M275" si="128">G276+G277+G278</f>
        <v>0</v>
      </c>
      <c r="H275" s="3">
        <f t="shared" si="128"/>
        <v>0</v>
      </c>
      <c r="I275" s="3">
        <f t="shared" si="128"/>
        <v>0</v>
      </c>
      <c r="J275" s="3">
        <f t="shared" si="128"/>
        <v>0</v>
      </c>
      <c r="K275" s="3">
        <f t="shared" si="128"/>
        <v>0</v>
      </c>
      <c r="L275" s="3">
        <f t="shared" si="128"/>
        <v>0</v>
      </c>
      <c r="M275" s="3">
        <f t="shared" si="128"/>
        <v>0</v>
      </c>
      <c r="N275" s="25"/>
      <c r="O275" s="25"/>
      <c r="P275" s="26"/>
      <c r="Q275" s="26"/>
      <c r="R275" s="26"/>
      <c r="S275" s="26"/>
      <c r="T275" s="26"/>
      <c r="U275" s="26"/>
      <c r="V275" s="26"/>
    </row>
    <row r="276" spans="1:22" ht="58.5" customHeight="1" x14ac:dyDescent="0.2">
      <c r="A276" s="15"/>
      <c r="B276" s="14"/>
      <c r="C276" s="16"/>
      <c r="D276" s="14"/>
      <c r="E276" s="14"/>
      <c r="F276" s="2" t="s">
        <v>33</v>
      </c>
      <c r="G276" s="3">
        <f>H276+I276+J276+K276+L276+M276</f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25"/>
      <c r="O276" s="25"/>
      <c r="P276" s="26"/>
      <c r="Q276" s="26"/>
      <c r="R276" s="26"/>
      <c r="S276" s="26"/>
      <c r="T276" s="26"/>
      <c r="U276" s="26"/>
      <c r="V276" s="26"/>
    </row>
    <row r="277" spans="1:22" ht="25.5" x14ac:dyDescent="0.2">
      <c r="A277" s="15"/>
      <c r="B277" s="14"/>
      <c r="C277" s="16"/>
      <c r="D277" s="14"/>
      <c r="E277" s="14"/>
      <c r="F277" s="1" t="s">
        <v>36</v>
      </c>
      <c r="G277" s="3">
        <f>H277+I277+J277+K277+L277+M277</f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25"/>
      <c r="O277" s="25"/>
      <c r="P277" s="26"/>
      <c r="Q277" s="26"/>
      <c r="R277" s="26"/>
      <c r="S277" s="26"/>
      <c r="T277" s="26"/>
      <c r="U277" s="26"/>
      <c r="V277" s="26"/>
    </row>
    <row r="278" spans="1:22" ht="25.5" x14ac:dyDescent="0.2">
      <c r="A278" s="15"/>
      <c r="B278" s="14"/>
      <c r="C278" s="16"/>
      <c r="D278" s="14"/>
      <c r="E278" s="14"/>
      <c r="F278" s="1" t="s">
        <v>34</v>
      </c>
      <c r="G278" s="3">
        <f>H278+I278+J278+K278+L278+M278</f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25"/>
      <c r="O278" s="25"/>
      <c r="P278" s="26"/>
      <c r="Q278" s="26"/>
      <c r="R278" s="26"/>
      <c r="S278" s="26"/>
      <c r="T278" s="26"/>
      <c r="U278" s="26"/>
      <c r="V278" s="26"/>
    </row>
    <row r="279" spans="1:22" ht="51" x14ac:dyDescent="0.2">
      <c r="A279" s="15"/>
      <c r="B279" s="14"/>
      <c r="C279" s="16"/>
      <c r="D279" s="14"/>
      <c r="E279" s="14"/>
      <c r="F279" s="1" t="s">
        <v>35</v>
      </c>
      <c r="G279" s="3">
        <f>H279+I279+J279+K279+L279+M279</f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25"/>
      <c r="O279" s="25"/>
      <c r="P279" s="26"/>
      <c r="Q279" s="26"/>
      <c r="R279" s="26"/>
      <c r="S279" s="26"/>
      <c r="T279" s="26"/>
      <c r="U279" s="26"/>
      <c r="V279" s="26"/>
    </row>
    <row r="280" spans="1:22" ht="27.75" customHeight="1" x14ac:dyDescent="0.2">
      <c r="A280" s="14" t="s">
        <v>98</v>
      </c>
      <c r="B280" s="14"/>
      <c r="C280" s="14" t="s">
        <v>14</v>
      </c>
      <c r="D280" s="14" t="s">
        <v>14</v>
      </c>
      <c r="E280" s="14" t="s">
        <v>14</v>
      </c>
      <c r="F280" s="1" t="s">
        <v>31</v>
      </c>
      <c r="G280" s="9">
        <f t="shared" ref="G280:M285" si="129">G184+G208+G238+G256</f>
        <v>6167566.8200000003</v>
      </c>
      <c r="H280" s="9">
        <f t="shared" si="129"/>
        <v>750000</v>
      </c>
      <c r="I280" s="9">
        <f t="shared" si="129"/>
        <v>1563814.05</v>
      </c>
      <c r="J280" s="9">
        <f t="shared" si="129"/>
        <v>1053752.77</v>
      </c>
      <c r="K280" s="9">
        <f t="shared" si="129"/>
        <v>1100000</v>
      </c>
      <c r="L280" s="9">
        <f t="shared" si="129"/>
        <v>850000</v>
      </c>
      <c r="M280" s="9">
        <f t="shared" si="129"/>
        <v>850000</v>
      </c>
      <c r="N280" s="14" t="s">
        <v>14</v>
      </c>
      <c r="O280" s="14" t="s">
        <v>14</v>
      </c>
      <c r="P280" s="14" t="s">
        <v>14</v>
      </c>
      <c r="Q280" s="14" t="s">
        <v>14</v>
      </c>
      <c r="R280" s="14" t="s">
        <v>14</v>
      </c>
      <c r="S280" s="14" t="s">
        <v>14</v>
      </c>
      <c r="T280" s="14" t="s">
        <v>14</v>
      </c>
      <c r="U280" s="14" t="s">
        <v>14</v>
      </c>
      <c r="V280" s="14" t="s">
        <v>14</v>
      </c>
    </row>
    <row r="281" spans="1:22" ht="29.25" customHeight="1" x14ac:dyDescent="0.2">
      <c r="A281" s="14"/>
      <c r="B281" s="14"/>
      <c r="C281" s="14"/>
      <c r="D281" s="14"/>
      <c r="E281" s="14"/>
      <c r="F281" s="1" t="s">
        <v>32</v>
      </c>
      <c r="G281" s="9">
        <f t="shared" si="129"/>
        <v>6167566.8200000003</v>
      </c>
      <c r="H281" s="9">
        <f t="shared" si="129"/>
        <v>750000</v>
      </c>
      <c r="I281" s="9">
        <f t="shared" si="129"/>
        <v>1563814.05</v>
      </c>
      <c r="J281" s="9">
        <f t="shared" si="129"/>
        <v>1053752.77</v>
      </c>
      <c r="K281" s="9">
        <f t="shared" si="129"/>
        <v>1100000</v>
      </c>
      <c r="L281" s="9">
        <f t="shared" si="129"/>
        <v>850000</v>
      </c>
      <c r="M281" s="9">
        <f t="shared" si="129"/>
        <v>850000</v>
      </c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1:22" ht="53.25" customHeight="1" x14ac:dyDescent="0.2">
      <c r="A282" s="14"/>
      <c r="B282" s="14"/>
      <c r="C282" s="14"/>
      <c r="D282" s="14"/>
      <c r="E282" s="14"/>
      <c r="F282" s="2" t="s">
        <v>33</v>
      </c>
      <c r="G282" s="9">
        <f t="shared" si="129"/>
        <v>5137309.9800000004</v>
      </c>
      <c r="H282" s="9">
        <f t="shared" si="129"/>
        <v>700000</v>
      </c>
      <c r="I282" s="9">
        <f t="shared" si="129"/>
        <v>802309.98</v>
      </c>
      <c r="J282" s="9">
        <f t="shared" si="129"/>
        <v>835000</v>
      </c>
      <c r="K282" s="9">
        <f t="shared" si="129"/>
        <v>1100000</v>
      </c>
      <c r="L282" s="9">
        <f t="shared" si="129"/>
        <v>850000</v>
      </c>
      <c r="M282" s="9">
        <f t="shared" si="129"/>
        <v>850000</v>
      </c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1:22" ht="36.75" customHeight="1" x14ac:dyDescent="0.2">
      <c r="A283" s="14"/>
      <c r="B283" s="14"/>
      <c r="C283" s="14"/>
      <c r="D283" s="14"/>
      <c r="E283" s="14"/>
      <c r="F283" s="1" t="s">
        <v>36</v>
      </c>
      <c r="G283" s="9">
        <f t="shared" si="129"/>
        <v>980256.84</v>
      </c>
      <c r="H283" s="9">
        <f t="shared" si="129"/>
        <v>0</v>
      </c>
      <c r="I283" s="9">
        <f t="shared" si="129"/>
        <v>761504.07000000007</v>
      </c>
      <c r="J283" s="9">
        <f t="shared" si="129"/>
        <v>218752.77</v>
      </c>
      <c r="K283" s="9">
        <f t="shared" si="129"/>
        <v>0</v>
      </c>
      <c r="L283" s="9">
        <f t="shared" si="129"/>
        <v>0</v>
      </c>
      <c r="M283" s="9">
        <f t="shared" si="129"/>
        <v>0</v>
      </c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1:22" ht="33" customHeight="1" x14ac:dyDescent="0.2">
      <c r="A284" s="14"/>
      <c r="B284" s="14"/>
      <c r="C284" s="14"/>
      <c r="D284" s="14"/>
      <c r="E284" s="14"/>
      <c r="F284" s="1" t="s">
        <v>34</v>
      </c>
      <c r="G284" s="9">
        <f t="shared" si="129"/>
        <v>50000</v>
      </c>
      <c r="H284" s="9">
        <f t="shared" si="129"/>
        <v>50000</v>
      </c>
      <c r="I284" s="9">
        <f t="shared" si="129"/>
        <v>0</v>
      </c>
      <c r="J284" s="9">
        <f t="shared" si="129"/>
        <v>0</v>
      </c>
      <c r="K284" s="9">
        <f t="shared" si="129"/>
        <v>0</v>
      </c>
      <c r="L284" s="9">
        <f t="shared" si="129"/>
        <v>0</v>
      </c>
      <c r="M284" s="9">
        <f t="shared" si="129"/>
        <v>0</v>
      </c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1:22" ht="54.75" customHeight="1" x14ac:dyDescent="0.2">
      <c r="A285" s="14"/>
      <c r="B285" s="14"/>
      <c r="C285" s="14"/>
      <c r="D285" s="14"/>
      <c r="E285" s="14"/>
      <c r="F285" s="1" t="s">
        <v>35</v>
      </c>
      <c r="G285" s="9">
        <f t="shared" si="129"/>
        <v>0</v>
      </c>
      <c r="H285" s="9">
        <f t="shared" si="129"/>
        <v>0</v>
      </c>
      <c r="I285" s="9">
        <f t="shared" si="129"/>
        <v>0</v>
      </c>
      <c r="J285" s="9">
        <f t="shared" si="129"/>
        <v>0</v>
      </c>
      <c r="K285" s="9">
        <f t="shared" si="129"/>
        <v>0</v>
      </c>
      <c r="L285" s="9">
        <f t="shared" si="129"/>
        <v>0</v>
      </c>
      <c r="M285" s="9">
        <f t="shared" si="129"/>
        <v>0</v>
      </c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1:22" ht="17.25" customHeight="1" x14ac:dyDescent="0.2">
      <c r="A286" s="14" t="s">
        <v>108</v>
      </c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1:22" ht="18.75" customHeight="1" x14ac:dyDescent="0.2">
      <c r="A287" s="14" t="s">
        <v>99</v>
      </c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1:22" ht="28.5" customHeight="1" x14ac:dyDescent="0.2">
      <c r="A288" s="15">
        <v>1</v>
      </c>
      <c r="B288" s="14" t="s">
        <v>109</v>
      </c>
      <c r="C288" s="14"/>
      <c r="D288" s="14"/>
      <c r="E288" s="14"/>
      <c r="F288" s="1" t="s">
        <v>31</v>
      </c>
      <c r="G288" s="3">
        <f>G294</f>
        <v>13620216.029999999</v>
      </c>
      <c r="H288" s="3">
        <f t="shared" ref="H288:M288" si="130">H294</f>
        <v>2543387.46</v>
      </c>
      <c r="I288" s="3">
        <f t="shared" si="130"/>
        <v>4373870.3000000007</v>
      </c>
      <c r="J288" s="3">
        <f t="shared" si="130"/>
        <v>1567161.97</v>
      </c>
      <c r="K288" s="3">
        <f t="shared" si="130"/>
        <v>1710575.26</v>
      </c>
      <c r="L288" s="3">
        <f t="shared" si="130"/>
        <v>1712610.52</v>
      </c>
      <c r="M288" s="3">
        <f t="shared" si="130"/>
        <v>1712610.52</v>
      </c>
      <c r="N288" s="14" t="s">
        <v>14</v>
      </c>
      <c r="O288" s="14" t="s">
        <v>14</v>
      </c>
      <c r="P288" s="14" t="s">
        <v>14</v>
      </c>
      <c r="Q288" s="14" t="s">
        <v>14</v>
      </c>
      <c r="R288" s="14" t="s">
        <v>14</v>
      </c>
      <c r="S288" s="14" t="s">
        <v>14</v>
      </c>
      <c r="T288" s="14" t="s">
        <v>14</v>
      </c>
      <c r="U288" s="14" t="s">
        <v>14</v>
      </c>
      <c r="V288" s="14" t="s">
        <v>14</v>
      </c>
    </row>
    <row r="289" spans="1:22" ht="25.5" x14ac:dyDescent="0.2">
      <c r="A289" s="15"/>
      <c r="B289" s="14"/>
      <c r="C289" s="14"/>
      <c r="D289" s="14"/>
      <c r="E289" s="14"/>
      <c r="F289" s="1" t="s">
        <v>32</v>
      </c>
      <c r="G289" s="3">
        <f t="shared" ref="G289:M293" si="131">G295</f>
        <v>13620216.029999999</v>
      </c>
      <c r="H289" s="3">
        <f t="shared" si="131"/>
        <v>2543387.46</v>
      </c>
      <c r="I289" s="3">
        <f t="shared" si="131"/>
        <v>4373870.3000000007</v>
      </c>
      <c r="J289" s="3">
        <f t="shared" si="131"/>
        <v>1567161.97</v>
      </c>
      <c r="K289" s="3">
        <f t="shared" si="131"/>
        <v>1710575.26</v>
      </c>
      <c r="L289" s="3">
        <f t="shared" si="131"/>
        <v>1712610.52</v>
      </c>
      <c r="M289" s="3">
        <f t="shared" si="131"/>
        <v>1712610.52</v>
      </c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1:22" ht="60" customHeight="1" x14ac:dyDescent="0.2">
      <c r="A290" s="15"/>
      <c r="B290" s="14"/>
      <c r="C290" s="14"/>
      <c r="D290" s="14"/>
      <c r="E290" s="14"/>
      <c r="F290" s="2" t="s">
        <v>33</v>
      </c>
      <c r="G290" s="3">
        <f t="shared" si="131"/>
        <v>9893835.8699999992</v>
      </c>
      <c r="H290" s="3">
        <f t="shared" si="131"/>
        <v>1466985.4000000001</v>
      </c>
      <c r="I290" s="3">
        <f t="shared" si="131"/>
        <v>1826892.2</v>
      </c>
      <c r="J290" s="3">
        <f t="shared" si="131"/>
        <v>1464161.97</v>
      </c>
      <c r="K290" s="3">
        <f t="shared" si="131"/>
        <v>1710575.26</v>
      </c>
      <c r="L290" s="3">
        <f t="shared" si="131"/>
        <v>1712610.52</v>
      </c>
      <c r="M290" s="3">
        <f t="shared" si="131"/>
        <v>1712610.52</v>
      </c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1:22" ht="29.25" customHeight="1" x14ac:dyDescent="0.2">
      <c r="A291" s="15"/>
      <c r="B291" s="14"/>
      <c r="C291" s="14"/>
      <c r="D291" s="14"/>
      <c r="E291" s="14"/>
      <c r="F291" s="1" t="s">
        <v>36</v>
      </c>
      <c r="G291" s="3">
        <f t="shared" si="131"/>
        <v>3682984.4</v>
      </c>
      <c r="H291" s="3">
        <f t="shared" si="131"/>
        <v>1039375.8</v>
      </c>
      <c r="I291" s="3">
        <f t="shared" si="131"/>
        <v>2540608.6</v>
      </c>
      <c r="J291" s="3">
        <f t="shared" si="131"/>
        <v>103000</v>
      </c>
      <c r="K291" s="3">
        <f t="shared" si="131"/>
        <v>0</v>
      </c>
      <c r="L291" s="3">
        <f t="shared" si="131"/>
        <v>0</v>
      </c>
      <c r="M291" s="3">
        <f t="shared" si="131"/>
        <v>0</v>
      </c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1:22" ht="31.5" customHeight="1" x14ac:dyDescent="0.2">
      <c r="A292" s="15"/>
      <c r="B292" s="14"/>
      <c r="C292" s="14"/>
      <c r="D292" s="14"/>
      <c r="E292" s="14"/>
      <c r="F292" s="1" t="s">
        <v>34</v>
      </c>
      <c r="G292" s="3">
        <f t="shared" si="131"/>
        <v>43395.76</v>
      </c>
      <c r="H292" s="3">
        <f t="shared" si="131"/>
        <v>37026.26</v>
      </c>
      <c r="I292" s="3">
        <f t="shared" si="131"/>
        <v>6369.5</v>
      </c>
      <c r="J292" s="3">
        <f t="shared" si="131"/>
        <v>0</v>
      </c>
      <c r="K292" s="3">
        <f t="shared" si="131"/>
        <v>0</v>
      </c>
      <c r="L292" s="3">
        <f t="shared" si="131"/>
        <v>0</v>
      </c>
      <c r="M292" s="3">
        <f t="shared" si="131"/>
        <v>0</v>
      </c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1:22" ht="51" x14ac:dyDescent="0.2">
      <c r="A293" s="15"/>
      <c r="B293" s="14"/>
      <c r="C293" s="14"/>
      <c r="D293" s="14"/>
      <c r="E293" s="14"/>
      <c r="F293" s="1" t="s">
        <v>35</v>
      </c>
      <c r="G293" s="3">
        <f t="shared" si="131"/>
        <v>0</v>
      </c>
      <c r="H293" s="3">
        <f t="shared" si="131"/>
        <v>0</v>
      </c>
      <c r="I293" s="3">
        <f t="shared" si="131"/>
        <v>0</v>
      </c>
      <c r="J293" s="3">
        <f t="shared" si="131"/>
        <v>0</v>
      </c>
      <c r="K293" s="3">
        <f t="shared" si="131"/>
        <v>0</v>
      </c>
      <c r="L293" s="3">
        <f t="shared" si="131"/>
        <v>0</v>
      </c>
      <c r="M293" s="3">
        <f t="shared" si="131"/>
        <v>0</v>
      </c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1:22" ht="28.5" customHeight="1" x14ac:dyDescent="0.2">
      <c r="A294" s="15" t="s">
        <v>18</v>
      </c>
      <c r="B294" s="14" t="s">
        <v>100</v>
      </c>
      <c r="C294" s="16">
        <v>44197</v>
      </c>
      <c r="D294" s="16">
        <v>46387</v>
      </c>
      <c r="E294" s="14" t="s">
        <v>118</v>
      </c>
      <c r="F294" s="1" t="s">
        <v>31</v>
      </c>
      <c r="G294" s="3">
        <f>G300+G306+G312+G318+G324+G330</f>
        <v>13620216.029999999</v>
      </c>
      <c r="H294" s="3">
        <f t="shared" ref="H294:M294" si="132">H300+H306+H312+H318+H324+H330</f>
        <v>2543387.46</v>
      </c>
      <c r="I294" s="3">
        <f t="shared" si="132"/>
        <v>4373870.3000000007</v>
      </c>
      <c r="J294" s="3">
        <f t="shared" si="132"/>
        <v>1567161.97</v>
      </c>
      <c r="K294" s="3">
        <f t="shared" si="132"/>
        <v>1710575.26</v>
      </c>
      <c r="L294" s="3">
        <f t="shared" si="132"/>
        <v>1712610.52</v>
      </c>
      <c r="M294" s="3">
        <f t="shared" si="132"/>
        <v>1712610.52</v>
      </c>
      <c r="N294" s="14" t="s">
        <v>14</v>
      </c>
      <c r="O294" s="14" t="s">
        <v>14</v>
      </c>
      <c r="P294" s="14" t="s">
        <v>14</v>
      </c>
      <c r="Q294" s="14" t="s">
        <v>14</v>
      </c>
      <c r="R294" s="14" t="s">
        <v>14</v>
      </c>
      <c r="S294" s="14" t="s">
        <v>14</v>
      </c>
      <c r="T294" s="14" t="s">
        <v>14</v>
      </c>
      <c r="U294" s="14" t="s">
        <v>14</v>
      </c>
      <c r="V294" s="14" t="s">
        <v>14</v>
      </c>
    </row>
    <row r="295" spans="1:22" ht="25.5" x14ac:dyDescent="0.2">
      <c r="A295" s="15"/>
      <c r="B295" s="14"/>
      <c r="C295" s="16"/>
      <c r="D295" s="14"/>
      <c r="E295" s="14"/>
      <c r="F295" s="1" t="s">
        <v>32</v>
      </c>
      <c r="G295" s="3">
        <f t="shared" ref="G295:M295" si="133">G301+G307+G313+G319+G325+G331</f>
        <v>13620216.029999999</v>
      </c>
      <c r="H295" s="3">
        <f t="shared" si="133"/>
        <v>2543387.46</v>
      </c>
      <c r="I295" s="3">
        <f t="shared" si="133"/>
        <v>4373870.3000000007</v>
      </c>
      <c r="J295" s="3">
        <f t="shared" si="133"/>
        <v>1567161.97</v>
      </c>
      <c r="K295" s="3">
        <f t="shared" si="133"/>
        <v>1710575.26</v>
      </c>
      <c r="L295" s="3">
        <f t="shared" si="133"/>
        <v>1712610.52</v>
      </c>
      <c r="M295" s="3">
        <f t="shared" si="133"/>
        <v>1712610.52</v>
      </c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1:22" ht="54" customHeight="1" x14ac:dyDescent="0.2">
      <c r="A296" s="15"/>
      <c r="B296" s="14"/>
      <c r="C296" s="16"/>
      <c r="D296" s="14"/>
      <c r="E296" s="14"/>
      <c r="F296" s="2" t="s">
        <v>33</v>
      </c>
      <c r="G296" s="3">
        <f t="shared" ref="G296:M296" si="134">G302+G308+G314+G320+G326+G332</f>
        <v>9893835.8699999992</v>
      </c>
      <c r="H296" s="3">
        <f t="shared" si="134"/>
        <v>1466985.4000000001</v>
      </c>
      <c r="I296" s="3">
        <f t="shared" si="134"/>
        <v>1826892.2</v>
      </c>
      <c r="J296" s="3">
        <f t="shared" si="134"/>
        <v>1464161.97</v>
      </c>
      <c r="K296" s="3">
        <f t="shared" si="134"/>
        <v>1710575.26</v>
      </c>
      <c r="L296" s="3">
        <f t="shared" si="134"/>
        <v>1712610.52</v>
      </c>
      <c r="M296" s="3">
        <f t="shared" si="134"/>
        <v>1712610.52</v>
      </c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1:22" ht="28.5" customHeight="1" x14ac:dyDescent="0.2">
      <c r="A297" s="15"/>
      <c r="B297" s="14"/>
      <c r="C297" s="16"/>
      <c r="D297" s="14"/>
      <c r="E297" s="14"/>
      <c r="F297" s="1" t="s">
        <v>36</v>
      </c>
      <c r="G297" s="3">
        <f t="shared" ref="G297:M297" si="135">G303+G309+G315+G321+G327+G333</f>
        <v>3682984.4</v>
      </c>
      <c r="H297" s="3">
        <f t="shared" si="135"/>
        <v>1039375.8</v>
      </c>
      <c r="I297" s="3">
        <f t="shared" si="135"/>
        <v>2540608.6</v>
      </c>
      <c r="J297" s="3">
        <f t="shared" si="135"/>
        <v>103000</v>
      </c>
      <c r="K297" s="3">
        <f t="shared" si="135"/>
        <v>0</v>
      </c>
      <c r="L297" s="3">
        <f t="shared" si="135"/>
        <v>0</v>
      </c>
      <c r="M297" s="3">
        <f t="shared" si="135"/>
        <v>0</v>
      </c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1:22" ht="37.5" customHeight="1" x14ac:dyDescent="0.2">
      <c r="A298" s="15"/>
      <c r="B298" s="14"/>
      <c r="C298" s="16"/>
      <c r="D298" s="14"/>
      <c r="E298" s="14"/>
      <c r="F298" s="1" t="s">
        <v>34</v>
      </c>
      <c r="G298" s="3">
        <f t="shared" ref="G298:M298" si="136">G304+G310+G316+G322+G328+G334</f>
        <v>43395.76</v>
      </c>
      <c r="H298" s="3">
        <f t="shared" si="136"/>
        <v>37026.26</v>
      </c>
      <c r="I298" s="3">
        <f t="shared" si="136"/>
        <v>6369.5</v>
      </c>
      <c r="J298" s="3">
        <f t="shared" si="136"/>
        <v>0</v>
      </c>
      <c r="K298" s="3">
        <f t="shared" si="136"/>
        <v>0</v>
      </c>
      <c r="L298" s="3">
        <f t="shared" si="136"/>
        <v>0</v>
      </c>
      <c r="M298" s="3">
        <f t="shared" si="136"/>
        <v>0</v>
      </c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1:22" ht="51" x14ac:dyDescent="0.2">
      <c r="A299" s="15"/>
      <c r="B299" s="14"/>
      <c r="C299" s="16"/>
      <c r="D299" s="14"/>
      <c r="E299" s="14"/>
      <c r="F299" s="1" t="s">
        <v>35</v>
      </c>
      <c r="G299" s="3">
        <f t="shared" ref="G299:M299" si="137">G305+G311+G317+G323+G329+G335</f>
        <v>0</v>
      </c>
      <c r="H299" s="3">
        <f t="shared" si="137"/>
        <v>0</v>
      </c>
      <c r="I299" s="3">
        <f t="shared" si="137"/>
        <v>0</v>
      </c>
      <c r="J299" s="3">
        <f t="shared" si="137"/>
        <v>0</v>
      </c>
      <c r="K299" s="3">
        <f t="shared" si="137"/>
        <v>0</v>
      </c>
      <c r="L299" s="3">
        <f t="shared" si="137"/>
        <v>0</v>
      </c>
      <c r="M299" s="3">
        <f t="shared" si="137"/>
        <v>0</v>
      </c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1:22" ht="26.25" customHeight="1" x14ac:dyDescent="0.2">
      <c r="A300" s="15" t="s">
        <v>19</v>
      </c>
      <c r="B300" s="14" t="s">
        <v>101</v>
      </c>
      <c r="C300" s="16">
        <v>44197</v>
      </c>
      <c r="D300" s="16">
        <v>46387</v>
      </c>
      <c r="E300" s="14" t="s">
        <v>119</v>
      </c>
      <c r="F300" s="1" t="s">
        <v>31</v>
      </c>
      <c r="G300" s="3">
        <f>G301+G305</f>
        <v>2835508.3</v>
      </c>
      <c r="H300" s="3">
        <f t="shared" ref="H300:M300" si="138">H301+H305</f>
        <v>1070077.1499999999</v>
      </c>
      <c r="I300" s="3">
        <f t="shared" si="138"/>
        <v>1765431.1500000001</v>
      </c>
      <c r="J300" s="3">
        <f t="shared" si="138"/>
        <v>0</v>
      </c>
      <c r="K300" s="3">
        <f t="shared" si="138"/>
        <v>0</v>
      </c>
      <c r="L300" s="3">
        <f t="shared" si="138"/>
        <v>0</v>
      </c>
      <c r="M300" s="3">
        <f t="shared" si="138"/>
        <v>0</v>
      </c>
      <c r="N300" s="14" t="s">
        <v>102</v>
      </c>
      <c r="O300" s="14" t="s">
        <v>26</v>
      </c>
      <c r="P300" s="14" t="s">
        <v>103</v>
      </c>
      <c r="Q300" s="17">
        <v>6.4</v>
      </c>
      <c r="R300" s="14">
        <v>6.3</v>
      </c>
      <c r="S300" s="14">
        <v>6.1</v>
      </c>
      <c r="T300" s="14">
        <v>5.9</v>
      </c>
      <c r="U300" s="14">
        <v>5.8</v>
      </c>
      <c r="V300" s="14">
        <v>5.7</v>
      </c>
    </row>
    <row r="301" spans="1:22" ht="25.5" x14ac:dyDescent="0.2">
      <c r="A301" s="15"/>
      <c r="B301" s="14"/>
      <c r="C301" s="16"/>
      <c r="D301" s="14"/>
      <c r="E301" s="14"/>
      <c r="F301" s="1" t="s">
        <v>32</v>
      </c>
      <c r="G301" s="3">
        <f>G302+G303+G304</f>
        <v>2835508.3</v>
      </c>
      <c r="H301" s="3">
        <f t="shared" ref="H301:M301" si="139">H302+H303+H304</f>
        <v>1070077.1499999999</v>
      </c>
      <c r="I301" s="3">
        <f t="shared" si="139"/>
        <v>1765431.1500000001</v>
      </c>
      <c r="J301" s="3">
        <f t="shared" si="139"/>
        <v>0</v>
      </c>
      <c r="K301" s="3">
        <f t="shared" si="139"/>
        <v>0</v>
      </c>
      <c r="L301" s="3">
        <f t="shared" si="139"/>
        <v>0</v>
      </c>
      <c r="M301" s="3">
        <f t="shared" si="139"/>
        <v>0</v>
      </c>
      <c r="N301" s="14"/>
      <c r="O301" s="14"/>
      <c r="P301" s="14"/>
      <c r="Q301" s="17"/>
      <c r="R301" s="14"/>
      <c r="S301" s="14"/>
      <c r="T301" s="14"/>
      <c r="U301" s="14"/>
      <c r="V301" s="14"/>
    </row>
    <row r="302" spans="1:22" ht="52.5" customHeight="1" x14ac:dyDescent="0.2">
      <c r="A302" s="15"/>
      <c r="B302" s="14"/>
      <c r="C302" s="16"/>
      <c r="D302" s="14"/>
      <c r="E302" s="14"/>
      <c r="F302" s="2" t="s">
        <v>33</v>
      </c>
      <c r="G302" s="3">
        <f>H302+I302+J302+K302+L302+M302</f>
        <v>591966.66</v>
      </c>
      <c r="H302" s="3">
        <v>199675.09</v>
      </c>
      <c r="I302" s="3">
        <v>392291.57</v>
      </c>
      <c r="J302" s="3">
        <v>0</v>
      </c>
      <c r="K302" s="3">
        <v>0</v>
      </c>
      <c r="L302" s="3">
        <v>0</v>
      </c>
      <c r="M302" s="3">
        <v>0</v>
      </c>
      <c r="N302" s="14"/>
      <c r="O302" s="14"/>
      <c r="P302" s="14"/>
      <c r="Q302" s="17"/>
      <c r="R302" s="14"/>
      <c r="S302" s="14"/>
      <c r="T302" s="14"/>
      <c r="U302" s="14"/>
      <c r="V302" s="14"/>
    </row>
    <row r="303" spans="1:22" ht="38.25" customHeight="1" x14ac:dyDescent="0.2">
      <c r="A303" s="15"/>
      <c r="B303" s="14"/>
      <c r="C303" s="16"/>
      <c r="D303" s="14"/>
      <c r="E303" s="14"/>
      <c r="F303" s="1" t="s">
        <v>36</v>
      </c>
      <c r="G303" s="3">
        <f>H303+I303+J303+K303+L303+M303</f>
        <v>2200145.88</v>
      </c>
      <c r="H303" s="3">
        <v>833375.8</v>
      </c>
      <c r="I303" s="3">
        <v>1366770.08</v>
      </c>
      <c r="J303" s="3">
        <v>0</v>
      </c>
      <c r="K303" s="3">
        <v>0</v>
      </c>
      <c r="L303" s="3">
        <v>0</v>
      </c>
      <c r="M303" s="3">
        <v>0</v>
      </c>
      <c r="N303" s="14"/>
      <c r="O303" s="14"/>
      <c r="P303" s="14"/>
      <c r="Q303" s="17"/>
      <c r="R303" s="14"/>
      <c r="S303" s="14"/>
      <c r="T303" s="14"/>
      <c r="U303" s="14"/>
      <c r="V303" s="14"/>
    </row>
    <row r="304" spans="1:22" ht="25.5" x14ac:dyDescent="0.2">
      <c r="A304" s="15"/>
      <c r="B304" s="14"/>
      <c r="C304" s="16"/>
      <c r="D304" s="14"/>
      <c r="E304" s="14"/>
      <c r="F304" s="1" t="s">
        <v>34</v>
      </c>
      <c r="G304" s="3">
        <f>H304+I304+J304+K304+L304+M304</f>
        <v>43395.76</v>
      </c>
      <c r="H304" s="3">
        <v>37026.26</v>
      </c>
      <c r="I304" s="3">
        <v>6369.5</v>
      </c>
      <c r="J304" s="3">
        <v>0</v>
      </c>
      <c r="K304" s="3">
        <v>0</v>
      </c>
      <c r="L304" s="3">
        <v>0</v>
      </c>
      <c r="M304" s="3">
        <v>0</v>
      </c>
      <c r="N304" s="14"/>
      <c r="O304" s="14"/>
      <c r="P304" s="14"/>
      <c r="Q304" s="17"/>
      <c r="R304" s="14"/>
      <c r="S304" s="14"/>
      <c r="T304" s="14"/>
      <c r="U304" s="14"/>
      <c r="V304" s="14"/>
    </row>
    <row r="305" spans="1:22" ht="62.25" customHeight="1" x14ac:dyDescent="0.2">
      <c r="A305" s="15"/>
      <c r="B305" s="14"/>
      <c r="C305" s="16"/>
      <c r="D305" s="14"/>
      <c r="E305" s="14"/>
      <c r="F305" s="1" t="s">
        <v>35</v>
      </c>
      <c r="G305" s="3">
        <f>H305+I305+J305+K305+L305+M305</f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14"/>
      <c r="O305" s="14"/>
      <c r="P305" s="14"/>
      <c r="Q305" s="17"/>
      <c r="R305" s="14"/>
      <c r="S305" s="14"/>
      <c r="T305" s="14"/>
      <c r="U305" s="14"/>
      <c r="V305" s="14"/>
    </row>
    <row r="306" spans="1:22" ht="27.75" customHeight="1" x14ac:dyDescent="0.2">
      <c r="A306" s="15" t="s">
        <v>104</v>
      </c>
      <c r="B306" s="14" t="s">
        <v>105</v>
      </c>
      <c r="C306" s="16">
        <v>44197</v>
      </c>
      <c r="D306" s="16">
        <v>46387</v>
      </c>
      <c r="E306" s="14" t="s">
        <v>116</v>
      </c>
      <c r="F306" s="1" t="s">
        <v>31</v>
      </c>
      <c r="G306" s="3">
        <f t="shared" ref="G306:M306" si="140">G307+G311</f>
        <v>9196665.2899999991</v>
      </c>
      <c r="H306" s="3">
        <f t="shared" si="140"/>
        <v>1257310.31</v>
      </c>
      <c r="I306" s="3">
        <f t="shared" si="140"/>
        <v>1339396.71</v>
      </c>
      <c r="J306" s="3">
        <f t="shared" si="140"/>
        <v>1464161.97</v>
      </c>
      <c r="K306" s="3">
        <f t="shared" si="140"/>
        <v>1710575.26</v>
      </c>
      <c r="L306" s="3">
        <f t="shared" si="140"/>
        <v>1712610.52</v>
      </c>
      <c r="M306" s="3">
        <f t="shared" si="140"/>
        <v>1712610.52</v>
      </c>
      <c r="N306" s="14"/>
      <c r="O306" s="14"/>
      <c r="P306" s="14"/>
      <c r="Q306" s="17"/>
      <c r="R306" s="14"/>
      <c r="S306" s="14"/>
      <c r="T306" s="14"/>
      <c r="U306" s="14"/>
      <c r="V306" s="14"/>
    </row>
    <row r="307" spans="1:22" ht="25.5" x14ac:dyDescent="0.2">
      <c r="A307" s="15"/>
      <c r="B307" s="14"/>
      <c r="C307" s="16"/>
      <c r="D307" s="14"/>
      <c r="E307" s="14"/>
      <c r="F307" s="1" t="s">
        <v>32</v>
      </c>
      <c r="G307" s="3">
        <f t="shared" ref="G307:M307" si="141">G308+G309+G310</f>
        <v>9196665.2899999991</v>
      </c>
      <c r="H307" s="3">
        <f t="shared" si="141"/>
        <v>1257310.31</v>
      </c>
      <c r="I307" s="3">
        <f t="shared" si="141"/>
        <v>1339396.71</v>
      </c>
      <c r="J307" s="3">
        <f t="shared" si="141"/>
        <v>1464161.97</v>
      </c>
      <c r="K307" s="3">
        <f t="shared" si="141"/>
        <v>1710575.26</v>
      </c>
      <c r="L307" s="3">
        <f t="shared" si="141"/>
        <v>1712610.52</v>
      </c>
      <c r="M307" s="3">
        <f t="shared" si="141"/>
        <v>1712610.52</v>
      </c>
      <c r="N307" s="14"/>
      <c r="O307" s="14"/>
      <c r="P307" s="14"/>
      <c r="Q307" s="17"/>
      <c r="R307" s="14"/>
      <c r="S307" s="14"/>
      <c r="T307" s="14"/>
      <c r="U307" s="14"/>
      <c r="V307" s="14"/>
    </row>
    <row r="308" spans="1:22" ht="50.25" customHeight="1" x14ac:dyDescent="0.2">
      <c r="A308" s="15"/>
      <c r="B308" s="14"/>
      <c r="C308" s="16"/>
      <c r="D308" s="14"/>
      <c r="E308" s="14"/>
      <c r="F308" s="2" t="s">
        <v>33</v>
      </c>
      <c r="G308" s="3">
        <f>H308+I308+J308+K308+L308+M308</f>
        <v>9196665.2899999991</v>
      </c>
      <c r="H308" s="3">
        <v>1257310.31</v>
      </c>
      <c r="I308" s="3">
        <v>1339396.71</v>
      </c>
      <c r="J308" s="3">
        <v>1464161.97</v>
      </c>
      <c r="K308" s="3">
        <v>1710575.26</v>
      </c>
      <c r="L308" s="3">
        <v>1712610.52</v>
      </c>
      <c r="M308" s="3">
        <v>1712610.52</v>
      </c>
      <c r="N308" s="14"/>
      <c r="O308" s="14"/>
      <c r="P308" s="14"/>
      <c r="Q308" s="17"/>
      <c r="R308" s="14"/>
      <c r="S308" s="14"/>
      <c r="T308" s="14"/>
      <c r="U308" s="14"/>
      <c r="V308" s="14"/>
    </row>
    <row r="309" spans="1:22" ht="25.5" x14ac:dyDescent="0.2">
      <c r="A309" s="15"/>
      <c r="B309" s="14"/>
      <c r="C309" s="16"/>
      <c r="D309" s="14"/>
      <c r="E309" s="14"/>
      <c r="F309" s="1" t="s">
        <v>36</v>
      </c>
      <c r="G309" s="3">
        <f>H309+I309+J309+K309+L309+M309</f>
        <v>0</v>
      </c>
      <c r="H309" s="3">
        <v>0</v>
      </c>
      <c r="I309" s="3">
        <v>0</v>
      </c>
      <c r="J309" s="3">
        <v>0</v>
      </c>
      <c r="K309" s="3">
        <v>0</v>
      </c>
      <c r="L309" s="3">
        <v>0</v>
      </c>
      <c r="M309" s="3">
        <v>0</v>
      </c>
      <c r="N309" s="14"/>
      <c r="O309" s="14"/>
      <c r="P309" s="14"/>
      <c r="Q309" s="17"/>
      <c r="R309" s="14"/>
      <c r="S309" s="14"/>
      <c r="T309" s="14"/>
      <c r="U309" s="14"/>
      <c r="V309" s="14"/>
    </row>
    <row r="310" spans="1:22" ht="37.5" customHeight="1" x14ac:dyDescent="0.2">
      <c r="A310" s="15"/>
      <c r="B310" s="14"/>
      <c r="C310" s="16"/>
      <c r="D310" s="14"/>
      <c r="E310" s="14"/>
      <c r="F310" s="1" t="s">
        <v>34</v>
      </c>
      <c r="G310" s="3">
        <f>H310+I310+J310+K310+L310+M310</f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  <c r="M310" s="3">
        <v>0</v>
      </c>
      <c r="N310" s="14"/>
      <c r="O310" s="14"/>
      <c r="P310" s="14"/>
      <c r="Q310" s="17"/>
      <c r="R310" s="14"/>
      <c r="S310" s="14"/>
      <c r="T310" s="14"/>
      <c r="U310" s="14"/>
      <c r="V310" s="14"/>
    </row>
    <row r="311" spans="1:22" ht="51" x14ac:dyDescent="0.2">
      <c r="A311" s="15"/>
      <c r="B311" s="14"/>
      <c r="C311" s="16"/>
      <c r="D311" s="14"/>
      <c r="E311" s="14"/>
      <c r="F311" s="1" t="s">
        <v>35</v>
      </c>
      <c r="G311" s="3">
        <f>H311+I311+J311+K311+L311+M311</f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0</v>
      </c>
      <c r="N311" s="14"/>
      <c r="O311" s="14"/>
      <c r="P311" s="14"/>
      <c r="Q311" s="17"/>
      <c r="R311" s="14"/>
      <c r="S311" s="14"/>
      <c r="T311" s="14"/>
      <c r="U311" s="14"/>
      <c r="V311" s="14"/>
    </row>
    <row r="312" spans="1:22" ht="26.25" customHeight="1" x14ac:dyDescent="0.2">
      <c r="A312" s="15" t="s">
        <v>106</v>
      </c>
      <c r="B312" s="14" t="s">
        <v>140</v>
      </c>
      <c r="C312" s="16">
        <v>44197</v>
      </c>
      <c r="D312" s="16">
        <v>46387</v>
      </c>
      <c r="E312" s="14" t="s">
        <v>117</v>
      </c>
      <c r="F312" s="1" t="s">
        <v>31</v>
      </c>
      <c r="G312" s="3">
        <f t="shared" ref="G312:M312" si="142">G313+G317</f>
        <v>272000</v>
      </c>
      <c r="H312" s="3">
        <f t="shared" si="142"/>
        <v>116000</v>
      </c>
      <c r="I312" s="3">
        <f t="shared" si="142"/>
        <v>53000</v>
      </c>
      <c r="J312" s="3">
        <f t="shared" si="142"/>
        <v>103000</v>
      </c>
      <c r="K312" s="3">
        <f t="shared" si="142"/>
        <v>0</v>
      </c>
      <c r="L312" s="3">
        <f t="shared" si="142"/>
        <v>0</v>
      </c>
      <c r="M312" s="3">
        <f t="shared" si="142"/>
        <v>0</v>
      </c>
      <c r="N312" s="14" t="s">
        <v>124</v>
      </c>
      <c r="O312" s="14" t="s">
        <v>125</v>
      </c>
      <c r="P312" s="14">
        <v>4</v>
      </c>
      <c r="Q312" s="18">
        <v>2</v>
      </c>
      <c r="R312" s="14">
        <v>1</v>
      </c>
      <c r="S312" s="14">
        <v>1</v>
      </c>
      <c r="T312" s="14" t="s">
        <v>62</v>
      </c>
      <c r="U312" s="14" t="s">
        <v>154</v>
      </c>
      <c r="V312" s="14" t="s">
        <v>62</v>
      </c>
    </row>
    <row r="313" spans="1:22" ht="25.5" x14ac:dyDescent="0.2">
      <c r="A313" s="15"/>
      <c r="B313" s="14"/>
      <c r="C313" s="16"/>
      <c r="D313" s="14"/>
      <c r="E313" s="14"/>
      <c r="F313" s="1" t="s">
        <v>32</v>
      </c>
      <c r="G313" s="3">
        <f t="shared" ref="G313:M313" si="143">G314+G315+G316</f>
        <v>272000</v>
      </c>
      <c r="H313" s="3">
        <f t="shared" si="143"/>
        <v>116000</v>
      </c>
      <c r="I313" s="3">
        <f t="shared" si="143"/>
        <v>53000</v>
      </c>
      <c r="J313" s="3">
        <f t="shared" si="143"/>
        <v>103000</v>
      </c>
      <c r="K313" s="3">
        <f t="shared" si="143"/>
        <v>0</v>
      </c>
      <c r="L313" s="3">
        <f t="shared" si="143"/>
        <v>0</v>
      </c>
      <c r="M313" s="3">
        <f t="shared" si="143"/>
        <v>0</v>
      </c>
      <c r="N313" s="14"/>
      <c r="O313" s="14"/>
      <c r="P313" s="14"/>
      <c r="Q313" s="18"/>
      <c r="R313" s="14"/>
      <c r="S313" s="14"/>
      <c r="T313" s="14"/>
      <c r="U313" s="14"/>
      <c r="V313" s="14"/>
    </row>
    <row r="314" spans="1:22" ht="52.5" customHeight="1" x14ac:dyDescent="0.2">
      <c r="A314" s="15"/>
      <c r="B314" s="14"/>
      <c r="C314" s="16"/>
      <c r="D314" s="14"/>
      <c r="E314" s="14"/>
      <c r="F314" s="2" t="s">
        <v>33</v>
      </c>
      <c r="G314" s="3">
        <f>H314+I314+J314+K314+L314+M314</f>
        <v>10000</v>
      </c>
      <c r="H314" s="3">
        <v>10000</v>
      </c>
      <c r="I314" s="3">
        <v>0</v>
      </c>
      <c r="J314" s="3">
        <v>0</v>
      </c>
      <c r="K314" s="3">
        <v>0</v>
      </c>
      <c r="L314" s="3">
        <v>0</v>
      </c>
      <c r="M314" s="3">
        <v>0</v>
      </c>
      <c r="N314" s="14" t="s">
        <v>126</v>
      </c>
      <c r="O314" s="14" t="s">
        <v>125</v>
      </c>
      <c r="P314" s="14">
        <v>4</v>
      </c>
      <c r="Q314" s="18">
        <v>2</v>
      </c>
      <c r="R314" s="14">
        <v>1</v>
      </c>
      <c r="S314" s="14">
        <v>1</v>
      </c>
      <c r="T314" s="14" t="s">
        <v>62</v>
      </c>
      <c r="U314" s="14" t="s">
        <v>62</v>
      </c>
      <c r="V314" s="14" t="s">
        <v>62</v>
      </c>
    </row>
    <row r="315" spans="1:22" ht="25.5" x14ac:dyDescent="0.2">
      <c r="A315" s="15"/>
      <c r="B315" s="14"/>
      <c r="C315" s="16"/>
      <c r="D315" s="14"/>
      <c r="E315" s="14"/>
      <c r="F315" s="1" t="s">
        <v>36</v>
      </c>
      <c r="G315" s="3">
        <f>H315+I315+J315+K315+L315+M315</f>
        <v>262000</v>
      </c>
      <c r="H315" s="3">
        <v>106000</v>
      </c>
      <c r="I315" s="3">
        <v>53000</v>
      </c>
      <c r="J315" s="3">
        <v>103000</v>
      </c>
      <c r="K315" s="3">
        <v>0</v>
      </c>
      <c r="L315" s="3">
        <v>0</v>
      </c>
      <c r="M315" s="3">
        <v>0</v>
      </c>
      <c r="N315" s="14"/>
      <c r="O315" s="14"/>
      <c r="P315" s="14"/>
      <c r="Q315" s="18"/>
      <c r="R315" s="14"/>
      <c r="S315" s="14"/>
      <c r="T315" s="14"/>
      <c r="U315" s="14"/>
      <c r="V315" s="14"/>
    </row>
    <row r="316" spans="1:22" ht="89.25" customHeight="1" x14ac:dyDescent="0.2">
      <c r="A316" s="15"/>
      <c r="B316" s="14"/>
      <c r="C316" s="16"/>
      <c r="D316" s="14"/>
      <c r="E316" s="14"/>
      <c r="F316" s="1" t="s">
        <v>34</v>
      </c>
      <c r="G316" s="3">
        <f>H316+I316+J316+K316+L316+M316</f>
        <v>0</v>
      </c>
      <c r="H316" s="3">
        <v>0</v>
      </c>
      <c r="I316" s="3">
        <v>0</v>
      </c>
      <c r="J316" s="3">
        <v>0</v>
      </c>
      <c r="K316" s="3">
        <v>0</v>
      </c>
      <c r="L316" s="3">
        <v>0</v>
      </c>
      <c r="M316" s="3">
        <v>0</v>
      </c>
      <c r="N316" s="14" t="s">
        <v>127</v>
      </c>
      <c r="O316" s="14" t="s">
        <v>24</v>
      </c>
      <c r="P316" s="14">
        <v>2</v>
      </c>
      <c r="Q316" s="17" t="s">
        <v>128</v>
      </c>
      <c r="R316" s="14" t="s">
        <v>62</v>
      </c>
      <c r="S316" s="14" t="s">
        <v>128</v>
      </c>
      <c r="T316" s="14" t="s">
        <v>62</v>
      </c>
      <c r="U316" s="14">
        <v>1</v>
      </c>
      <c r="V316" s="14">
        <v>1</v>
      </c>
    </row>
    <row r="317" spans="1:22" ht="51" x14ac:dyDescent="0.2">
      <c r="A317" s="15"/>
      <c r="B317" s="14"/>
      <c r="C317" s="16"/>
      <c r="D317" s="14"/>
      <c r="E317" s="14"/>
      <c r="F317" s="1" t="s">
        <v>35</v>
      </c>
      <c r="G317" s="3">
        <f>H317+I317+J317+K317+L317+M317</f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  <c r="M317" s="3">
        <v>0</v>
      </c>
      <c r="N317" s="14"/>
      <c r="O317" s="14"/>
      <c r="P317" s="14"/>
      <c r="Q317" s="17"/>
      <c r="R317" s="14"/>
      <c r="S317" s="14"/>
      <c r="T317" s="14"/>
      <c r="U317" s="14"/>
      <c r="V317" s="14"/>
    </row>
    <row r="318" spans="1:22" ht="18.75" customHeight="1" x14ac:dyDescent="0.2">
      <c r="A318" s="15" t="s">
        <v>136</v>
      </c>
      <c r="B318" s="14" t="s">
        <v>137</v>
      </c>
      <c r="C318" s="16">
        <v>44531</v>
      </c>
      <c r="D318" s="16">
        <v>46387</v>
      </c>
      <c r="E318" s="14" t="s">
        <v>117</v>
      </c>
      <c r="F318" s="1" t="s">
        <v>31</v>
      </c>
      <c r="G318" s="3">
        <f t="shared" ref="G318:M318" si="144">G319+G323</f>
        <v>100000</v>
      </c>
      <c r="H318" s="3">
        <f t="shared" si="144"/>
        <v>100000</v>
      </c>
      <c r="I318" s="3">
        <f t="shared" si="144"/>
        <v>0</v>
      </c>
      <c r="J318" s="3">
        <f t="shared" si="144"/>
        <v>0</v>
      </c>
      <c r="K318" s="3">
        <f t="shared" si="144"/>
        <v>0</v>
      </c>
      <c r="L318" s="3">
        <f t="shared" si="144"/>
        <v>0</v>
      </c>
      <c r="M318" s="3">
        <f t="shared" si="144"/>
        <v>0</v>
      </c>
      <c r="N318" s="14" t="s">
        <v>102</v>
      </c>
      <c r="O318" s="14" t="s">
        <v>26</v>
      </c>
      <c r="P318" s="14" t="s">
        <v>103</v>
      </c>
      <c r="Q318" s="19">
        <v>6</v>
      </c>
      <c r="R318" s="19">
        <v>6.3</v>
      </c>
      <c r="S318" s="19">
        <v>6.1</v>
      </c>
      <c r="T318" s="19">
        <v>5.9</v>
      </c>
      <c r="U318" s="19">
        <v>5.8</v>
      </c>
      <c r="V318" s="19">
        <v>5.7</v>
      </c>
    </row>
    <row r="319" spans="1:22" ht="25.5" x14ac:dyDescent="0.2">
      <c r="A319" s="15"/>
      <c r="B319" s="14"/>
      <c r="C319" s="16"/>
      <c r="D319" s="14"/>
      <c r="E319" s="14"/>
      <c r="F319" s="1" t="s">
        <v>32</v>
      </c>
      <c r="G319" s="3">
        <f t="shared" ref="G319:M319" si="145">G320+G321+G322</f>
        <v>100000</v>
      </c>
      <c r="H319" s="3">
        <f t="shared" si="145"/>
        <v>100000</v>
      </c>
      <c r="I319" s="3">
        <f t="shared" si="145"/>
        <v>0</v>
      </c>
      <c r="J319" s="3">
        <f t="shared" si="145"/>
        <v>0</v>
      </c>
      <c r="K319" s="3">
        <f t="shared" si="145"/>
        <v>0</v>
      </c>
      <c r="L319" s="3">
        <f t="shared" si="145"/>
        <v>0</v>
      </c>
      <c r="M319" s="3">
        <f t="shared" si="145"/>
        <v>0</v>
      </c>
      <c r="N319" s="14"/>
      <c r="O319" s="14"/>
      <c r="P319" s="14"/>
      <c r="Q319" s="19"/>
      <c r="R319" s="19"/>
      <c r="S319" s="19"/>
      <c r="T319" s="19"/>
      <c r="U319" s="19"/>
      <c r="V319" s="19"/>
    </row>
    <row r="320" spans="1:22" ht="40.5" customHeight="1" x14ac:dyDescent="0.2">
      <c r="A320" s="15"/>
      <c r="B320" s="14"/>
      <c r="C320" s="16"/>
      <c r="D320" s="14"/>
      <c r="E320" s="14"/>
      <c r="F320" s="2" t="s">
        <v>33</v>
      </c>
      <c r="G320" s="3">
        <f>H320+I320+J320+K320+L320+M320</f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14"/>
      <c r="O320" s="14"/>
      <c r="P320" s="14"/>
      <c r="Q320" s="19"/>
      <c r="R320" s="19"/>
      <c r="S320" s="19"/>
      <c r="T320" s="19"/>
      <c r="U320" s="19"/>
      <c r="V320" s="19"/>
    </row>
    <row r="321" spans="1:22" ht="25.5" x14ac:dyDescent="0.2">
      <c r="A321" s="15"/>
      <c r="B321" s="14"/>
      <c r="C321" s="16"/>
      <c r="D321" s="14"/>
      <c r="E321" s="14"/>
      <c r="F321" s="1" t="s">
        <v>36</v>
      </c>
      <c r="G321" s="3">
        <f>H321+I321+J321+K321+L321+M321</f>
        <v>100000</v>
      </c>
      <c r="H321" s="3">
        <v>100000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14"/>
      <c r="O321" s="14"/>
      <c r="P321" s="14"/>
      <c r="Q321" s="19"/>
      <c r="R321" s="19"/>
      <c r="S321" s="19"/>
      <c r="T321" s="19"/>
      <c r="U321" s="19"/>
      <c r="V321" s="19"/>
    </row>
    <row r="322" spans="1:22" ht="29.25" customHeight="1" x14ac:dyDescent="0.2">
      <c r="A322" s="15"/>
      <c r="B322" s="14"/>
      <c r="C322" s="16"/>
      <c r="D322" s="14"/>
      <c r="E322" s="14"/>
      <c r="F322" s="1" t="s">
        <v>34</v>
      </c>
      <c r="G322" s="3">
        <f>H322+I322+J322+K322+L322+M322</f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14"/>
      <c r="O322" s="14"/>
      <c r="P322" s="14"/>
      <c r="Q322" s="19"/>
      <c r="R322" s="19"/>
      <c r="S322" s="19"/>
      <c r="T322" s="19"/>
      <c r="U322" s="19"/>
      <c r="V322" s="19"/>
    </row>
    <row r="323" spans="1:22" ht="51" x14ac:dyDescent="0.2">
      <c r="A323" s="15"/>
      <c r="B323" s="14"/>
      <c r="C323" s="16"/>
      <c r="D323" s="14"/>
      <c r="E323" s="14"/>
      <c r="F323" s="1" t="s">
        <v>35</v>
      </c>
      <c r="G323" s="3">
        <f>H323+I323+J323+K323+L323+M323</f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14"/>
      <c r="O323" s="14"/>
      <c r="P323" s="14"/>
      <c r="Q323" s="19"/>
      <c r="R323" s="19"/>
      <c r="S323" s="19"/>
      <c r="T323" s="19"/>
      <c r="U323" s="19"/>
      <c r="V323" s="19"/>
    </row>
    <row r="324" spans="1:22" ht="26.25" customHeight="1" x14ac:dyDescent="0.2">
      <c r="A324" s="15" t="s">
        <v>141</v>
      </c>
      <c r="B324" s="14" t="s">
        <v>144</v>
      </c>
      <c r="C324" s="16">
        <v>44743</v>
      </c>
      <c r="D324" s="16">
        <v>46387</v>
      </c>
      <c r="E324" s="14" t="s">
        <v>117</v>
      </c>
      <c r="F324" s="1" t="s">
        <v>31</v>
      </c>
      <c r="G324" s="3">
        <f t="shared" ref="G324:M324" si="146">G325+G329</f>
        <v>1120838.52</v>
      </c>
      <c r="H324" s="3">
        <f t="shared" si="146"/>
        <v>0</v>
      </c>
      <c r="I324" s="3">
        <f t="shared" si="146"/>
        <v>1120838.52</v>
      </c>
      <c r="J324" s="3">
        <f t="shared" si="146"/>
        <v>0</v>
      </c>
      <c r="K324" s="3">
        <f t="shared" si="146"/>
        <v>0</v>
      </c>
      <c r="L324" s="3">
        <f t="shared" si="146"/>
        <v>0</v>
      </c>
      <c r="M324" s="3">
        <f t="shared" si="146"/>
        <v>0</v>
      </c>
      <c r="N324" s="14" t="s">
        <v>145</v>
      </c>
      <c r="O324" s="14" t="s">
        <v>56</v>
      </c>
      <c r="P324" s="14">
        <v>18</v>
      </c>
      <c r="Q324" s="18" t="s">
        <v>62</v>
      </c>
      <c r="R324" s="14">
        <v>18</v>
      </c>
      <c r="S324" s="14" t="s">
        <v>62</v>
      </c>
      <c r="T324" s="14" t="s">
        <v>62</v>
      </c>
      <c r="U324" s="14" t="s">
        <v>62</v>
      </c>
      <c r="V324" s="14" t="s">
        <v>62</v>
      </c>
    </row>
    <row r="325" spans="1:22" ht="25.5" x14ac:dyDescent="0.2">
      <c r="A325" s="15"/>
      <c r="B325" s="14"/>
      <c r="C325" s="16"/>
      <c r="D325" s="14"/>
      <c r="E325" s="14"/>
      <c r="F325" s="1" t="s">
        <v>32</v>
      </c>
      <c r="G325" s="3">
        <f t="shared" ref="G325:M325" si="147">G326+G327+G328</f>
        <v>1120838.52</v>
      </c>
      <c r="H325" s="3">
        <f t="shared" si="147"/>
        <v>0</v>
      </c>
      <c r="I325" s="3">
        <f t="shared" si="147"/>
        <v>1120838.52</v>
      </c>
      <c r="J325" s="3">
        <f t="shared" si="147"/>
        <v>0</v>
      </c>
      <c r="K325" s="3">
        <f t="shared" si="147"/>
        <v>0</v>
      </c>
      <c r="L325" s="3">
        <f t="shared" si="147"/>
        <v>0</v>
      </c>
      <c r="M325" s="3">
        <f t="shared" si="147"/>
        <v>0</v>
      </c>
      <c r="N325" s="14"/>
      <c r="O325" s="14"/>
      <c r="P325" s="14"/>
      <c r="Q325" s="18"/>
      <c r="R325" s="14"/>
      <c r="S325" s="14"/>
      <c r="T325" s="14"/>
      <c r="U325" s="14"/>
      <c r="V325" s="14"/>
    </row>
    <row r="326" spans="1:22" ht="52.5" customHeight="1" x14ac:dyDescent="0.2">
      <c r="A326" s="15"/>
      <c r="B326" s="14"/>
      <c r="C326" s="16"/>
      <c r="D326" s="14"/>
      <c r="E326" s="14"/>
      <c r="F326" s="2" t="s">
        <v>33</v>
      </c>
      <c r="G326" s="3">
        <f>H326+I326+J326+K326+L326+M326</f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14"/>
      <c r="O326" s="14"/>
      <c r="P326" s="14"/>
      <c r="Q326" s="18"/>
      <c r="R326" s="14"/>
      <c r="S326" s="14"/>
      <c r="T326" s="14"/>
      <c r="U326" s="14"/>
      <c r="V326" s="14"/>
    </row>
    <row r="327" spans="1:22" ht="25.5" x14ac:dyDescent="0.2">
      <c r="A327" s="15"/>
      <c r="B327" s="14"/>
      <c r="C327" s="16"/>
      <c r="D327" s="14"/>
      <c r="E327" s="14"/>
      <c r="F327" s="1" t="s">
        <v>36</v>
      </c>
      <c r="G327" s="3">
        <f>H327+I327+J327+K327+L327+M327</f>
        <v>1120838.52</v>
      </c>
      <c r="H327" s="3">
        <v>0</v>
      </c>
      <c r="I327" s="3">
        <v>1120838.52</v>
      </c>
      <c r="J327" s="3">
        <v>0</v>
      </c>
      <c r="K327" s="3">
        <v>0</v>
      </c>
      <c r="L327" s="3">
        <v>0</v>
      </c>
      <c r="M327" s="3">
        <v>0</v>
      </c>
      <c r="N327" s="14"/>
      <c r="O327" s="14"/>
      <c r="P327" s="14"/>
      <c r="Q327" s="18"/>
      <c r="R327" s="14"/>
      <c r="S327" s="14"/>
      <c r="T327" s="14"/>
      <c r="U327" s="14"/>
      <c r="V327" s="14"/>
    </row>
    <row r="328" spans="1:22" ht="89.25" customHeight="1" x14ac:dyDescent="0.2">
      <c r="A328" s="15"/>
      <c r="B328" s="14"/>
      <c r="C328" s="16"/>
      <c r="D328" s="14"/>
      <c r="E328" s="14"/>
      <c r="F328" s="1" t="s">
        <v>34</v>
      </c>
      <c r="G328" s="3">
        <f>H328+I328+J328+K328+L328+M328</f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  <c r="M328" s="3">
        <v>0</v>
      </c>
      <c r="N328" s="14"/>
      <c r="O328" s="14"/>
      <c r="P328" s="14"/>
      <c r="Q328" s="18"/>
      <c r="R328" s="14"/>
      <c r="S328" s="14"/>
      <c r="T328" s="14"/>
      <c r="U328" s="14"/>
      <c r="V328" s="14"/>
    </row>
    <row r="329" spans="1:22" ht="51" x14ac:dyDescent="0.2">
      <c r="A329" s="15"/>
      <c r="B329" s="14"/>
      <c r="C329" s="16"/>
      <c r="D329" s="14"/>
      <c r="E329" s="14"/>
      <c r="F329" s="1" t="s">
        <v>35</v>
      </c>
      <c r="G329" s="3">
        <f>H329+I329+J329+K329+L329+M329</f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14"/>
      <c r="O329" s="14"/>
      <c r="P329" s="14"/>
      <c r="Q329" s="18"/>
      <c r="R329" s="14"/>
      <c r="S329" s="14"/>
      <c r="T329" s="14"/>
      <c r="U329" s="14"/>
      <c r="V329" s="14"/>
    </row>
    <row r="330" spans="1:22" ht="18.75" customHeight="1" x14ac:dyDescent="0.2">
      <c r="A330" s="15" t="s">
        <v>142</v>
      </c>
      <c r="B330" s="14" t="s">
        <v>143</v>
      </c>
      <c r="C330" s="16">
        <v>44754</v>
      </c>
      <c r="D330" s="16">
        <v>46387</v>
      </c>
      <c r="E330" s="14" t="s">
        <v>117</v>
      </c>
      <c r="F330" s="1" t="s">
        <v>31</v>
      </c>
      <c r="G330" s="3">
        <f t="shared" ref="G330:M330" si="148">G331+G335</f>
        <v>95203.92</v>
      </c>
      <c r="H330" s="3">
        <f t="shared" si="148"/>
        <v>0</v>
      </c>
      <c r="I330" s="3">
        <f t="shared" si="148"/>
        <v>95203.92</v>
      </c>
      <c r="J330" s="3">
        <f t="shared" si="148"/>
        <v>0</v>
      </c>
      <c r="K330" s="3">
        <f t="shared" si="148"/>
        <v>0</v>
      </c>
      <c r="L330" s="3">
        <f t="shared" si="148"/>
        <v>0</v>
      </c>
      <c r="M330" s="3">
        <f t="shared" si="148"/>
        <v>0</v>
      </c>
      <c r="N330" s="14"/>
      <c r="O330" s="14"/>
      <c r="P330" s="14"/>
      <c r="Q330" s="18"/>
      <c r="R330" s="14"/>
      <c r="S330" s="14"/>
      <c r="T330" s="14"/>
      <c r="U330" s="14"/>
      <c r="V330" s="14"/>
    </row>
    <row r="331" spans="1:22" ht="25.5" x14ac:dyDescent="0.2">
      <c r="A331" s="15"/>
      <c r="B331" s="14"/>
      <c r="C331" s="16"/>
      <c r="D331" s="14"/>
      <c r="E331" s="14"/>
      <c r="F331" s="1" t="s">
        <v>32</v>
      </c>
      <c r="G331" s="3">
        <f t="shared" ref="G331:M331" si="149">G332+G333+G334</f>
        <v>95203.92</v>
      </c>
      <c r="H331" s="3">
        <f t="shared" si="149"/>
        <v>0</v>
      </c>
      <c r="I331" s="3">
        <f t="shared" si="149"/>
        <v>95203.92</v>
      </c>
      <c r="J331" s="3">
        <f t="shared" si="149"/>
        <v>0</v>
      </c>
      <c r="K331" s="3">
        <f t="shared" si="149"/>
        <v>0</v>
      </c>
      <c r="L331" s="3">
        <f t="shared" si="149"/>
        <v>0</v>
      </c>
      <c r="M331" s="3">
        <f t="shared" si="149"/>
        <v>0</v>
      </c>
      <c r="N331" s="14"/>
      <c r="O331" s="14"/>
      <c r="P331" s="14"/>
      <c r="Q331" s="18"/>
      <c r="R331" s="14"/>
      <c r="S331" s="14"/>
      <c r="T331" s="14"/>
      <c r="U331" s="14"/>
      <c r="V331" s="14"/>
    </row>
    <row r="332" spans="1:22" ht="40.5" customHeight="1" x14ac:dyDescent="0.2">
      <c r="A332" s="15"/>
      <c r="B332" s="14"/>
      <c r="C332" s="16"/>
      <c r="D332" s="14"/>
      <c r="E332" s="14"/>
      <c r="F332" s="2" t="s">
        <v>33</v>
      </c>
      <c r="G332" s="3">
        <f>H332+I332+J332+K332+L332+M332</f>
        <v>95203.92</v>
      </c>
      <c r="H332" s="3">
        <v>0</v>
      </c>
      <c r="I332" s="3">
        <v>95203.92</v>
      </c>
      <c r="J332" s="3">
        <v>0</v>
      </c>
      <c r="K332" s="3">
        <v>0</v>
      </c>
      <c r="L332" s="3">
        <v>0</v>
      </c>
      <c r="M332" s="3">
        <v>0</v>
      </c>
      <c r="N332" s="14"/>
      <c r="O332" s="14"/>
      <c r="P332" s="14"/>
      <c r="Q332" s="18"/>
      <c r="R332" s="14"/>
      <c r="S332" s="14"/>
      <c r="T332" s="14"/>
      <c r="U332" s="14"/>
      <c r="V332" s="14"/>
    </row>
    <row r="333" spans="1:22" ht="25.5" x14ac:dyDescent="0.2">
      <c r="A333" s="15"/>
      <c r="B333" s="14"/>
      <c r="C333" s="16"/>
      <c r="D333" s="14"/>
      <c r="E333" s="14"/>
      <c r="F333" s="1" t="s">
        <v>36</v>
      </c>
      <c r="G333" s="3">
        <f>H333+I333+J333+K333+L333+M333</f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14"/>
      <c r="O333" s="14"/>
      <c r="P333" s="14"/>
      <c r="Q333" s="18"/>
      <c r="R333" s="14"/>
      <c r="S333" s="14"/>
      <c r="T333" s="14"/>
      <c r="U333" s="14"/>
      <c r="V333" s="14"/>
    </row>
    <row r="334" spans="1:22" ht="29.25" customHeight="1" x14ac:dyDescent="0.2">
      <c r="A334" s="15"/>
      <c r="B334" s="14"/>
      <c r="C334" s="16"/>
      <c r="D334" s="14"/>
      <c r="E334" s="14"/>
      <c r="F334" s="1" t="s">
        <v>34</v>
      </c>
      <c r="G334" s="3">
        <f>H334+I334+J334+K334+L334+M334</f>
        <v>0</v>
      </c>
      <c r="H334" s="3">
        <v>0</v>
      </c>
      <c r="I334" s="3">
        <v>0</v>
      </c>
      <c r="J334" s="3">
        <v>0</v>
      </c>
      <c r="K334" s="3">
        <v>0</v>
      </c>
      <c r="L334" s="3">
        <v>0</v>
      </c>
      <c r="M334" s="3">
        <v>0</v>
      </c>
      <c r="N334" s="14"/>
      <c r="O334" s="14"/>
      <c r="P334" s="14"/>
      <c r="Q334" s="18"/>
      <c r="R334" s="14"/>
      <c r="S334" s="14"/>
      <c r="T334" s="14"/>
      <c r="U334" s="14"/>
      <c r="V334" s="14"/>
    </row>
    <row r="335" spans="1:22" ht="51" x14ac:dyDescent="0.2">
      <c r="A335" s="15"/>
      <c r="B335" s="14"/>
      <c r="C335" s="16"/>
      <c r="D335" s="14"/>
      <c r="E335" s="14"/>
      <c r="F335" s="1" t="s">
        <v>35</v>
      </c>
      <c r="G335" s="3">
        <f>H335+I335+J335+K335+L335+M335</f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  <c r="M335" s="3">
        <v>0</v>
      </c>
      <c r="N335" s="14"/>
      <c r="O335" s="14"/>
      <c r="P335" s="14"/>
      <c r="Q335" s="18"/>
      <c r="R335" s="14"/>
      <c r="S335" s="14"/>
      <c r="T335" s="14"/>
      <c r="U335" s="14"/>
      <c r="V335" s="14"/>
    </row>
    <row r="336" spans="1:22" ht="27.75" customHeight="1" x14ac:dyDescent="0.2">
      <c r="A336" s="14" t="s">
        <v>107</v>
      </c>
      <c r="B336" s="14"/>
      <c r="C336" s="14" t="s">
        <v>14</v>
      </c>
      <c r="D336" s="14" t="s">
        <v>14</v>
      </c>
      <c r="E336" s="14" t="s">
        <v>14</v>
      </c>
      <c r="F336" s="1" t="s">
        <v>31</v>
      </c>
      <c r="G336" s="3">
        <f>G337+G341</f>
        <v>13620216.029999999</v>
      </c>
      <c r="H336" s="3">
        <f t="shared" ref="H336:M336" si="150">H337+H341</f>
        <v>2543387.46</v>
      </c>
      <c r="I336" s="3">
        <f t="shared" si="150"/>
        <v>4373870.3</v>
      </c>
      <c r="J336" s="3">
        <f t="shared" si="150"/>
        <v>1567161.97</v>
      </c>
      <c r="K336" s="3">
        <f t="shared" si="150"/>
        <v>1710575.26</v>
      </c>
      <c r="L336" s="3">
        <f t="shared" si="150"/>
        <v>1712610.52</v>
      </c>
      <c r="M336" s="3">
        <f t="shared" si="150"/>
        <v>1712610.52</v>
      </c>
      <c r="N336" s="14" t="s">
        <v>14</v>
      </c>
      <c r="O336" s="14" t="s">
        <v>14</v>
      </c>
      <c r="P336" s="14" t="s">
        <v>14</v>
      </c>
      <c r="Q336" s="14" t="s">
        <v>14</v>
      </c>
      <c r="R336" s="14" t="s">
        <v>14</v>
      </c>
      <c r="S336" s="14" t="s">
        <v>14</v>
      </c>
      <c r="T336" s="14" t="s">
        <v>14</v>
      </c>
      <c r="U336" s="14" t="s">
        <v>14</v>
      </c>
      <c r="V336" s="14" t="s">
        <v>14</v>
      </c>
    </row>
    <row r="337" spans="1:22" ht="25.5" x14ac:dyDescent="0.2">
      <c r="A337" s="14"/>
      <c r="B337" s="14"/>
      <c r="C337" s="14"/>
      <c r="D337" s="14"/>
      <c r="E337" s="14"/>
      <c r="F337" s="1" t="s">
        <v>32</v>
      </c>
      <c r="G337" s="3">
        <f>G338+G339+G340</f>
        <v>13620216.029999999</v>
      </c>
      <c r="H337" s="3">
        <f t="shared" ref="H337:M337" si="151">H338+H339+H340</f>
        <v>2543387.46</v>
      </c>
      <c r="I337" s="3">
        <f t="shared" si="151"/>
        <v>4373870.3</v>
      </c>
      <c r="J337" s="3">
        <f t="shared" si="151"/>
        <v>1567161.97</v>
      </c>
      <c r="K337" s="3">
        <f t="shared" si="151"/>
        <v>1710575.26</v>
      </c>
      <c r="L337" s="3">
        <f t="shared" si="151"/>
        <v>1712610.52</v>
      </c>
      <c r="M337" s="3">
        <f t="shared" si="151"/>
        <v>1712610.52</v>
      </c>
      <c r="N337" s="14"/>
      <c r="O337" s="14"/>
      <c r="P337" s="14"/>
      <c r="Q337" s="14"/>
      <c r="R337" s="14"/>
      <c r="S337" s="14"/>
      <c r="T337" s="14"/>
      <c r="U337" s="14"/>
      <c r="V337" s="14"/>
    </row>
    <row r="338" spans="1:22" ht="54" customHeight="1" x14ac:dyDescent="0.2">
      <c r="A338" s="14"/>
      <c r="B338" s="14"/>
      <c r="C338" s="14"/>
      <c r="D338" s="14"/>
      <c r="E338" s="14"/>
      <c r="F338" s="2" t="s">
        <v>33</v>
      </c>
      <c r="G338" s="3">
        <f>G290</f>
        <v>9893835.8699999992</v>
      </c>
      <c r="H338" s="3">
        <f t="shared" ref="H338:M338" si="152">H290</f>
        <v>1466985.4000000001</v>
      </c>
      <c r="I338" s="3">
        <f t="shared" si="152"/>
        <v>1826892.2</v>
      </c>
      <c r="J338" s="3">
        <f t="shared" si="152"/>
        <v>1464161.97</v>
      </c>
      <c r="K338" s="3">
        <f t="shared" si="152"/>
        <v>1710575.26</v>
      </c>
      <c r="L338" s="3">
        <f t="shared" si="152"/>
        <v>1712610.52</v>
      </c>
      <c r="M338" s="3">
        <f t="shared" si="152"/>
        <v>1712610.52</v>
      </c>
      <c r="N338" s="14"/>
      <c r="O338" s="14"/>
      <c r="P338" s="14"/>
      <c r="Q338" s="14"/>
      <c r="R338" s="14"/>
      <c r="S338" s="14"/>
      <c r="T338" s="14"/>
      <c r="U338" s="14"/>
      <c r="V338" s="14"/>
    </row>
    <row r="339" spans="1:22" ht="25.5" x14ac:dyDescent="0.2">
      <c r="A339" s="14"/>
      <c r="B339" s="14"/>
      <c r="C339" s="14"/>
      <c r="D339" s="14"/>
      <c r="E339" s="14"/>
      <c r="F339" s="1" t="s">
        <v>36</v>
      </c>
      <c r="G339" s="3">
        <f>G291</f>
        <v>3682984.4</v>
      </c>
      <c r="H339" s="3">
        <f t="shared" ref="H339:M341" si="153">H291</f>
        <v>1039375.8</v>
      </c>
      <c r="I339" s="3">
        <f t="shared" si="153"/>
        <v>2540608.6</v>
      </c>
      <c r="J339" s="3">
        <f t="shared" si="153"/>
        <v>103000</v>
      </c>
      <c r="K339" s="3">
        <f t="shared" si="153"/>
        <v>0</v>
      </c>
      <c r="L339" s="3">
        <f t="shared" si="153"/>
        <v>0</v>
      </c>
      <c r="M339" s="3">
        <f t="shared" si="153"/>
        <v>0</v>
      </c>
      <c r="N339" s="14"/>
      <c r="O339" s="14"/>
      <c r="P339" s="14"/>
      <c r="Q339" s="14"/>
      <c r="R339" s="14"/>
      <c r="S339" s="14"/>
      <c r="T339" s="14"/>
      <c r="U339" s="14"/>
      <c r="V339" s="14"/>
    </row>
    <row r="340" spans="1:22" ht="29.25" customHeight="1" x14ac:dyDescent="0.2">
      <c r="A340" s="14"/>
      <c r="B340" s="14"/>
      <c r="C340" s="14"/>
      <c r="D340" s="14"/>
      <c r="E340" s="14"/>
      <c r="F340" s="1" t="s">
        <v>34</v>
      </c>
      <c r="G340" s="3">
        <f>G292</f>
        <v>43395.76</v>
      </c>
      <c r="H340" s="3">
        <f t="shared" si="153"/>
        <v>37026.26</v>
      </c>
      <c r="I340" s="3">
        <f t="shared" si="153"/>
        <v>6369.5</v>
      </c>
      <c r="J340" s="3">
        <f t="shared" si="153"/>
        <v>0</v>
      </c>
      <c r="K340" s="3">
        <f t="shared" si="153"/>
        <v>0</v>
      </c>
      <c r="L340" s="3">
        <f t="shared" si="153"/>
        <v>0</v>
      </c>
      <c r="M340" s="3">
        <f t="shared" si="153"/>
        <v>0</v>
      </c>
      <c r="N340" s="14"/>
      <c r="O340" s="14"/>
      <c r="P340" s="14"/>
      <c r="Q340" s="14"/>
      <c r="R340" s="14"/>
      <c r="S340" s="14"/>
      <c r="T340" s="14"/>
      <c r="U340" s="14"/>
      <c r="V340" s="14"/>
    </row>
    <row r="341" spans="1:22" ht="51" x14ac:dyDescent="0.2">
      <c r="A341" s="14"/>
      <c r="B341" s="14"/>
      <c r="C341" s="14"/>
      <c r="D341" s="14"/>
      <c r="E341" s="14"/>
      <c r="F341" s="1" t="s">
        <v>35</v>
      </c>
      <c r="G341" s="3">
        <f>G293</f>
        <v>0</v>
      </c>
      <c r="H341" s="3">
        <f t="shared" si="153"/>
        <v>0</v>
      </c>
      <c r="I341" s="3">
        <f t="shared" si="153"/>
        <v>0</v>
      </c>
      <c r="J341" s="3">
        <f t="shared" si="153"/>
        <v>0</v>
      </c>
      <c r="K341" s="3">
        <f t="shared" si="153"/>
        <v>0</v>
      </c>
      <c r="L341" s="3">
        <f t="shared" si="153"/>
        <v>0</v>
      </c>
      <c r="M341" s="3">
        <f t="shared" si="153"/>
        <v>0</v>
      </c>
      <c r="N341" s="14"/>
      <c r="O341" s="14"/>
      <c r="P341" s="14"/>
      <c r="Q341" s="14"/>
      <c r="R341" s="14"/>
      <c r="S341" s="14"/>
      <c r="T341" s="14"/>
      <c r="U341" s="14"/>
      <c r="V341" s="14"/>
    </row>
    <row r="342" spans="1:22" ht="19.5" customHeight="1" x14ac:dyDescent="0.2">
      <c r="A342" s="14" t="s">
        <v>110</v>
      </c>
      <c r="B342" s="14"/>
      <c r="C342" s="14" t="s">
        <v>14</v>
      </c>
      <c r="D342" s="14" t="s">
        <v>14</v>
      </c>
      <c r="E342" s="14" t="s">
        <v>14</v>
      </c>
      <c r="F342" s="1" t="s">
        <v>31</v>
      </c>
      <c r="G342" s="3">
        <f t="shared" ref="G342:M347" si="154">G176+G280+G336</f>
        <v>69863983.859999985</v>
      </c>
      <c r="H342" s="3">
        <f t="shared" si="154"/>
        <v>9012301.8900000006</v>
      </c>
      <c r="I342" s="3">
        <f t="shared" si="154"/>
        <v>14828752.25</v>
      </c>
      <c r="J342" s="3">
        <f t="shared" si="154"/>
        <v>19838760.619999997</v>
      </c>
      <c r="K342" s="3">
        <f t="shared" si="154"/>
        <v>13049938.799999999</v>
      </c>
      <c r="L342" s="3">
        <f t="shared" si="154"/>
        <v>6765402.1099999994</v>
      </c>
      <c r="M342" s="3">
        <f t="shared" si="154"/>
        <v>6368828.1899999995</v>
      </c>
      <c r="N342" s="14" t="s">
        <v>14</v>
      </c>
      <c r="O342" s="14" t="s">
        <v>14</v>
      </c>
      <c r="P342" s="14" t="s">
        <v>14</v>
      </c>
      <c r="Q342" s="14" t="s">
        <v>14</v>
      </c>
      <c r="R342" s="14" t="s">
        <v>14</v>
      </c>
      <c r="S342" s="14" t="s">
        <v>14</v>
      </c>
      <c r="T342" s="14" t="s">
        <v>14</v>
      </c>
      <c r="U342" s="14" t="s">
        <v>14</v>
      </c>
      <c r="V342" s="14" t="s">
        <v>14</v>
      </c>
    </row>
    <row r="343" spans="1:22" ht="25.5" x14ac:dyDescent="0.2">
      <c r="A343" s="14"/>
      <c r="B343" s="14"/>
      <c r="C343" s="14"/>
      <c r="D343" s="14"/>
      <c r="E343" s="14"/>
      <c r="F343" s="1" t="s">
        <v>32</v>
      </c>
      <c r="G343" s="3">
        <f t="shared" si="154"/>
        <v>69863983.859999985</v>
      </c>
      <c r="H343" s="3">
        <f t="shared" si="154"/>
        <v>9012301.8900000006</v>
      </c>
      <c r="I343" s="3">
        <f t="shared" si="154"/>
        <v>14828752.25</v>
      </c>
      <c r="J343" s="3">
        <f t="shared" si="154"/>
        <v>19838760.619999997</v>
      </c>
      <c r="K343" s="3">
        <f t="shared" si="154"/>
        <v>13049938.799999999</v>
      </c>
      <c r="L343" s="3">
        <f t="shared" si="154"/>
        <v>6765402.1099999994</v>
      </c>
      <c r="M343" s="3">
        <f t="shared" si="154"/>
        <v>6368828.1899999995</v>
      </c>
      <c r="N343" s="14"/>
      <c r="O343" s="14"/>
      <c r="P343" s="14"/>
      <c r="Q343" s="14"/>
      <c r="R343" s="14"/>
      <c r="S343" s="14"/>
      <c r="T343" s="14"/>
      <c r="U343" s="14"/>
      <c r="V343" s="14"/>
    </row>
    <row r="344" spans="1:22" ht="55.5" customHeight="1" x14ac:dyDescent="0.2">
      <c r="A344" s="14"/>
      <c r="B344" s="14"/>
      <c r="C344" s="14"/>
      <c r="D344" s="14"/>
      <c r="E344" s="14"/>
      <c r="F344" s="2" t="s">
        <v>33</v>
      </c>
      <c r="G344" s="3">
        <f t="shared" si="154"/>
        <v>39095165.530000001</v>
      </c>
      <c r="H344" s="3">
        <f t="shared" si="154"/>
        <v>5067879.03</v>
      </c>
      <c r="I344" s="3">
        <f t="shared" si="154"/>
        <v>7223024.7999999998</v>
      </c>
      <c r="J344" s="3">
        <f t="shared" si="154"/>
        <v>7901318.7199999997</v>
      </c>
      <c r="K344" s="3">
        <f t="shared" si="154"/>
        <v>7895887.5399999991</v>
      </c>
      <c r="L344" s="3">
        <f t="shared" si="154"/>
        <v>5701814.6799999997</v>
      </c>
      <c r="M344" s="3">
        <f t="shared" si="154"/>
        <v>5305240.76</v>
      </c>
      <c r="N344" s="14"/>
      <c r="O344" s="14"/>
      <c r="P344" s="14"/>
      <c r="Q344" s="14"/>
      <c r="R344" s="14"/>
      <c r="S344" s="14"/>
      <c r="T344" s="14"/>
      <c r="U344" s="14"/>
      <c r="V344" s="14"/>
    </row>
    <row r="345" spans="1:22" ht="29.25" customHeight="1" x14ac:dyDescent="0.2">
      <c r="A345" s="14"/>
      <c r="B345" s="14"/>
      <c r="C345" s="14"/>
      <c r="D345" s="14"/>
      <c r="E345" s="14"/>
      <c r="F345" s="1" t="s">
        <v>36</v>
      </c>
      <c r="G345" s="3">
        <f t="shared" si="154"/>
        <v>25332495.829999994</v>
      </c>
      <c r="H345" s="3">
        <f t="shared" si="154"/>
        <v>3857396.5999999996</v>
      </c>
      <c r="I345" s="3">
        <f t="shared" si="154"/>
        <v>7437762.9499999993</v>
      </c>
      <c r="J345" s="3">
        <f t="shared" si="154"/>
        <v>10112277.889999999</v>
      </c>
      <c r="K345" s="3">
        <f t="shared" si="154"/>
        <v>1797883.5299999998</v>
      </c>
      <c r="L345" s="3">
        <f t="shared" si="154"/>
        <v>1063587.43</v>
      </c>
      <c r="M345" s="3">
        <f t="shared" si="154"/>
        <v>1063587.43</v>
      </c>
      <c r="N345" s="14"/>
      <c r="O345" s="14"/>
      <c r="P345" s="14"/>
      <c r="Q345" s="14"/>
      <c r="R345" s="14"/>
      <c r="S345" s="14"/>
      <c r="T345" s="14"/>
      <c r="U345" s="14"/>
      <c r="V345" s="14"/>
    </row>
    <row r="346" spans="1:22" ht="30" customHeight="1" x14ac:dyDescent="0.2">
      <c r="A346" s="14"/>
      <c r="B346" s="14"/>
      <c r="C346" s="14"/>
      <c r="D346" s="14"/>
      <c r="E346" s="14"/>
      <c r="F346" s="1" t="s">
        <v>34</v>
      </c>
      <c r="G346" s="3">
        <f t="shared" si="154"/>
        <v>5436322.4999999991</v>
      </c>
      <c r="H346" s="3">
        <f t="shared" si="154"/>
        <v>87026.260000000009</v>
      </c>
      <c r="I346" s="3">
        <f t="shared" si="154"/>
        <v>167964.5</v>
      </c>
      <c r="J346" s="3">
        <f t="shared" si="154"/>
        <v>1825164.0099999998</v>
      </c>
      <c r="K346" s="3">
        <f t="shared" si="154"/>
        <v>3356167.73</v>
      </c>
      <c r="L346" s="3">
        <f t="shared" si="154"/>
        <v>0</v>
      </c>
      <c r="M346" s="3">
        <f t="shared" si="154"/>
        <v>0</v>
      </c>
      <c r="N346" s="14"/>
      <c r="O346" s="14"/>
      <c r="P346" s="14"/>
      <c r="Q346" s="14"/>
      <c r="R346" s="14"/>
      <c r="S346" s="14"/>
      <c r="T346" s="14"/>
      <c r="U346" s="14"/>
      <c r="V346" s="14"/>
    </row>
    <row r="347" spans="1:22" ht="51" x14ac:dyDescent="0.2">
      <c r="A347" s="14"/>
      <c r="B347" s="14"/>
      <c r="C347" s="14"/>
      <c r="D347" s="14"/>
      <c r="E347" s="14"/>
      <c r="F347" s="1" t="s">
        <v>35</v>
      </c>
      <c r="G347" s="3">
        <f t="shared" si="154"/>
        <v>0</v>
      </c>
      <c r="H347" s="3">
        <f t="shared" si="154"/>
        <v>0</v>
      </c>
      <c r="I347" s="3">
        <f t="shared" si="154"/>
        <v>0</v>
      </c>
      <c r="J347" s="3">
        <f t="shared" si="154"/>
        <v>0</v>
      </c>
      <c r="K347" s="3">
        <f t="shared" si="154"/>
        <v>0</v>
      </c>
      <c r="L347" s="3">
        <f t="shared" si="154"/>
        <v>0</v>
      </c>
      <c r="M347" s="3">
        <f t="shared" si="154"/>
        <v>0</v>
      </c>
      <c r="N347" s="14"/>
      <c r="O347" s="14"/>
      <c r="P347" s="14"/>
      <c r="Q347" s="14"/>
      <c r="R347" s="14"/>
      <c r="S347" s="14"/>
      <c r="T347" s="14"/>
      <c r="U347" s="14"/>
      <c r="V347" s="14"/>
    </row>
    <row r="348" spans="1:22" x14ac:dyDescent="0.2">
      <c r="G348" s="10"/>
      <c r="H348" s="10"/>
      <c r="I348" s="10"/>
      <c r="J348" s="10"/>
      <c r="K348" s="10"/>
      <c r="L348" s="10"/>
      <c r="M348" s="10"/>
      <c r="V348" s="11" t="s">
        <v>123</v>
      </c>
    </row>
  </sheetData>
  <mergeCells count="745">
    <mergeCell ref="A202:A207"/>
    <mergeCell ref="Q208:Q213"/>
    <mergeCell ref="P208:P213"/>
    <mergeCell ref="O208:O213"/>
    <mergeCell ref="N208:N213"/>
    <mergeCell ref="V208:V213"/>
    <mergeCell ref="U208:U213"/>
    <mergeCell ref="T208:T213"/>
    <mergeCell ref="A152:A157"/>
    <mergeCell ref="B152:B157"/>
    <mergeCell ref="C152:C157"/>
    <mergeCell ref="D152:D157"/>
    <mergeCell ref="E152:E157"/>
    <mergeCell ref="N152:N157"/>
    <mergeCell ref="O152:O157"/>
    <mergeCell ref="P152:P157"/>
    <mergeCell ref="Q152:Q157"/>
    <mergeCell ref="R152:R157"/>
    <mergeCell ref="S152:S157"/>
    <mergeCell ref="T152:T157"/>
    <mergeCell ref="U152:U157"/>
    <mergeCell ref="V152:V157"/>
    <mergeCell ref="B202:B207"/>
    <mergeCell ref="C202:C207"/>
    <mergeCell ref="D202:D207"/>
    <mergeCell ref="E202:E207"/>
    <mergeCell ref="B208:E213"/>
    <mergeCell ref="N202:N207"/>
    <mergeCell ref="O202:O207"/>
    <mergeCell ref="U202:U207"/>
    <mergeCell ref="V202:V207"/>
    <mergeCell ref="R1:V1"/>
    <mergeCell ref="N2:V2"/>
    <mergeCell ref="N3:V3"/>
    <mergeCell ref="N146:N151"/>
    <mergeCell ref="O146:O151"/>
    <mergeCell ref="P146:P151"/>
    <mergeCell ref="Q146:Q151"/>
    <mergeCell ref="R146:R151"/>
    <mergeCell ref="S146:S151"/>
    <mergeCell ref="U190:U195"/>
    <mergeCell ref="O196:O198"/>
    <mergeCell ref="P196:P198"/>
    <mergeCell ref="Q196:Q198"/>
    <mergeCell ref="R196:R198"/>
    <mergeCell ref="V190:V195"/>
    <mergeCell ref="V196:V198"/>
    <mergeCell ref="T199:T201"/>
    <mergeCell ref="S208:S213"/>
    <mergeCell ref="T262:T279"/>
    <mergeCell ref="U262:U279"/>
    <mergeCell ref="V262:V279"/>
    <mergeCell ref="R250:R255"/>
    <mergeCell ref="S250:S255"/>
    <mergeCell ref="T250:T255"/>
    <mergeCell ref="U250:U255"/>
    <mergeCell ref="V250:V255"/>
    <mergeCell ref="U256:U261"/>
    <mergeCell ref="T202:T207"/>
    <mergeCell ref="S196:S198"/>
    <mergeCell ref="T196:T198"/>
    <mergeCell ref="U196:U198"/>
    <mergeCell ref="N199:N201"/>
    <mergeCell ref="O199:O201"/>
    <mergeCell ref="P199:P201"/>
    <mergeCell ref="Q199:Q201"/>
    <mergeCell ref="R199:R201"/>
    <mergeCell ref="S199:S201"/>
    <mergeCell ref="A336:B341"/>
    <mergeCell ref="C336:C341"/>
    <mergeCell ref="D336:D341"/>
    <mergeCell ref="E336:E341"/>
    <mergeCell ref="N312:N313"/>
    <mergeCell ref="T336:T341"/>
    <mergeCell ref="O312:O313"/>
    <mergeCell ref="R336:R341"/>
    <mergeCell ref="S336:S341"/>
    <mergeCell ref="C312:C317"/>
    <mergeCell ref="N336:N341"/>
    <mergeCell ref="O336:O341"/>
    <mergeCell ref="D312:D317"/>
    <mergeCell ref="E312:E317"/>
    <mergeCell ref="Q318:Q323"/>
    <mergeCell ref="R318:R323"/>
    <mergeCell ref="Q324:Q335"/>
    <mergeCell ref="R324:R335"/>
    <mergeCell ref="S324:S335"/>
    <mergeCell ref="T324:T335"/>
    <mergeCell ref="A330:A335"/>
    <mergeCell ref="B330:B335"/>
    <mergeCell ref="C330:C335"/>
    <mergeCell ref="D330:D335"/>
    <mergeCell ref="A306:A311"/>
    <mergeCell ref="B306:B311"/>
    <mergeCell ref="C306:C311"/>
    <mergeCell ref="D306:D311"/>
    <mergeCell ref="E306:E311"/>
    <mergeCell ref="A312:A317"/>
    <mergeCell ref="B312:B317"/>
    <mergeCell ref="U294:U299"/>
    <mergeCell ref="V294:V299"/>
    <mergeCell ref="A300:A305"/>
    <mergeCell ref="B300:B305"/>
    <mergeCell ref="C300:C305"/>
    <mergeCell ref="D300:D305"/>
    <mergeCell ref="E300:E305"/>
    <mergeCell ref="O294:O299"/>
    <mergeCell ref="P294:P299"/>
    <mergeCell ref="Q294:Q299"/>
    <mergeCell ref="T300:T311"/>
    <mergeCell ref="U300:U311"/>
    <mergeCell ref="V300:V311"/>
    <mergeCell ref="R294:R299"/>
    <mergeCell ref="S294:S299"/>
    <mergeCell ref="T294:T299"/>
    <mergeCell ref="A294:A299"/>
    <mergeCell ref="B294:B299"/>
    <mergeCell ref="C294:C299"/>
    <mergeCell ref="D294:D299"/>
    <mergeCell ref="E294:E299"/>
    <mergeCell ref="N294:N299"/>
    <mergeCell ref="S280:S285"/>
    <mergeCell ref="T280:T285"/>
    <mergeCell ref="U280:U285"/>
    <mergeCell ref="V280:V285"/>
    <mergeCell ref="A286:V286"/>
    <mergeCell ref="A287:V287"/>
    <mergeCell ref="A288:A293"/>
    <mergeCell ref="B288:E293"/>
    <mergeCell ref="N288:N293"/>
    <mergeCell ref="O288:O293"/>
    <mergeCell ref="P288:P293"/>
    <mergeCell ref="Q288:Q293"/>
    <mergeCell ref="R288:R293"/>
    <mergeCell ref="S288:S293"/>
    <mergeCell ref="T288:T293"/>
    <mergeCell ref="U288:U293"/>
    <mergeCell ref="V288:V293"/>
    <mergeCell ref="A280:B285"/>
    <mergeCell ref="C280:C285"/>
    <mergeCell ref="D280:D285"/>
    <mergeCell ref="E280:E285"/>
    <mergeCell ref="N280:N285"/>
    <mergeCell ref="O280:O285"/>
    <mergeCell ref="P280:P285"/>
    <mergeCell ref="Q280:Q285"/>
    <mergeCell ref="R280:R285"/>
    <mergeCell ref="R262:R279"/>
    <mergeCell ref="S262:S279"/>
    <mergeCell ref="A262:A267"/>
    <mergeCell ref="B262:B267"/>
    <mergeCell ref="C262:C267"/>
    <mergeCell ref="D262:D267"/>
    <mergeCell ref="E262:E267"/>
    <mergeCell ref="N262:N279"/>
    <mergeCell ref="O262:O279"/>
    <mergeCell ref="P262:P279"/>
    <mergeCell ref="Q262:Q279"/>
    <mergeCell ref="A268:A273"/>
    <mergeCell ref="B268:B273"/>
    <mergeCell ref="C268:C273"/>
    <mergeCell ref="D268:D273"/>
    <mergeCell ref="E268:E273"/>
    <mergeCell ref="A274:A279"/>
    <mergeCell ref="B274:B279"/>
    <mergeCell ref="C274:C279"/>
    <mergeCell ref="D274:D279"/>
    <mergeCell ref="E274:E279"/>
    <mergeCell ref="V256:V261"/>
    <mergeCell ref="A250:A255"/>
    <mergeCell ref="B250:B255"/>
    <mergeCell ref="C250:C255"/>
    <mergeCell ref="D250:D255"/>
    <mergeCell ref="E250:E255"/>
    <mergeCell ref="N250:N255"/>
    <mergeCell ref="O250:O255"/>
    <mergeCell ref="P250:P255"/>
    <mergeCell ref="Q250:Q255"/>
    <mergeCell ref="A256:A261"/>
    <mergeCell ref="B256:E261"/>
    <mergeCell ref="N256:N261"/>
    <mergeCell ref="O256:O261"/>
    <mergeCell ref="P256:P261"/>
    <mergeCell ref="Q256:Q261"/>
    <mergeCell ref="R256:R261"/>
    <mergeCell ref="S256:S261"/>
    <mergeCell ref="T256:T261"/>
    <mergeCell ref="T238:T243"/>
    <mergeCell ref="U238:U243"/>
    <mergeCell ref="V238:V243"/>
    <mergeCell ref="A244:A249"/>
    <mergeCell ref="B244:B249"/>
    <mergeCell ref="C244:C249"/>
    <mergeCell ref="D244:D249"/>
    <mergeCell ref="E244:E249"/>
    <mergeCell ref="N244:N249"/>
    <mergeCell ref="O244:O249"/>
    <mergeCell ref="P244:P249"/>
    <mergeCell ref="Q244:Q249"/>
    <mergeCell ref="R244:R249"/>
    <mergeCell ref="S244:S249"/>
    <mergeCell ref="T244:T249"/>
    <mergeCell ref="U244:U249"/>
    <mergeCell ref="V244:V249"/>
    <mergeCell ref="A238:A243"/>
    <mergeCell ref="B238:E243"/>
    <mergeCell ref="N238:N243"/>
    <mergeCell ref="O238:O243"/>
    <mergeCell ref="P238:P243"/>
    <mergeCell ref="Q238:Q243"/>
    <mergeCell ref="R238:R243"/>
    <mergeCell ref="S238:S243"/>
    <mergeCell ref="A226:A231"/>
    <mergeCell ref="B226:B231"/>
    <mergeCell ref="C226:C231"/>
    <mergeCell ref="D226:D231"/>
    <mergeCell ref="E226:E231"/>
    <mergeCell ref="A232:A237"/>
    <mergeCell ref="B232:B237"/>
    <mergeCell ref="C232:C237"/>
    <mergeCell ref="D232:D237"/>
    <mergeCell ref="E232:E237"/>
    <mergeCell ref="S214:S219"/>
    <mergeCell ref="R208:R213"/>
    <mergeCell ref="P202:P207"/>
    <mergeCell ref="Q202:Q207"/>
    <mergeCell ref="R202:R207"/>
    <mergeCell ref="S202:S207"/>
    <mergeCell ref="V214:V219"/>
    <mergeCell ref="A220:A225"/>
    <mergeCell ref="B220:B225"/>
    <mergeCell ref="C220:C225"/>
    <mergeCell ref="D220:D225"/>
    <mergeCell ref="E220:E225"/>
    <mergeCell ref="N220:N237"/>
    <mergeCell ref="O220:O237"/>
    <mergeCell ref="N214:N219"/>
    <mergeCell ref="O214:O219"/>
    <mergeCell ref="Q220:Q237"/>
    <mergeCell ref="R220:R237"/>
    <mergeCell ref="S220:S237"/>
    <mergeCell ref="T220:T237"/>
    <mergeCell ref="U220:U237"/>
    <mergeCell ref="T214:T219"/>
    <mergeCell ref="U214:U219"/>
    <mergeCell ref="V220:V237"/>
    <mergeCell ref="U199:U201"/>
    <mergeCell ref="V199:V201"/>
    <mergeCell ref="O190:O195"/>
    <mergeCell ref="P190:P195"/>
    <mergeCell ref="Q190:Q195"/>
    <mergeCell ref="R190:R195"/>
    <mergeCell ref="S190:S195"/>
    <mergeCell ref="T190:T195"/>
    <mergeCell ref="A190:A195"/>
    <mergeCell ref="B190:B195"/>
    <mergeCell ref="C190:C195"/>
    <mergeCell ref="D190:D195"/>
    <mergeCell ref="E190:E195"/>
    <mergeCell ref="N190:N195"/>
    <mergeCell ref="A196:A201"/>
    <mergeCell ref="B196:B201"/>
    <mergeCell ref="C196:C201"/>
    <mergeCell ref="D196:D201"/>
    <mergeCell ref="E196:E201"/>
    <mergeCell ref="N196:N198"/>
    <mergeCell ref="V173:V175"/>
    <mergeCell ref="U170:U172"/>
    <mergeCell ref="V170:V172"/>
    <mergeCell ref="N173:N175"/>
    <mergeCell ref="O173:O175"/>
    <mergeCell ref="P173:P175"/>
    <mergeCell ref="Q173:Q175"/>
    <mergeCell ref="R173:R175"/>
    <mergeCell ref="S173:S175"/>
    <mergeCell ref="T173:T175"/>
    <mergeCell ref="T170:T172"/>
    <mergeCell ref="U173:U175"/>
    <mergeCell ref="A170:A175"/>
    <mergeCell ref="D170:D175"/>
    <mergeCell ref="A164:A169"/>
    <mergeCell ref="B164:B169"/>
    <mergeCell ref="C164:C169"/>
    <mergeCell ref="D164:D169"/>
    <mergeCell ref="N170:N172"/>
    <mergeCell ref="O170:O172"/>
    <mergeCell ref="P170:P172"/>
    <mergeCell ref="Q170:Q172"/>
    <mergeCell ref="R170:R172"/>
    <mergeCell ref="S170:S172"/>
    <mergeCell ref="E164:E169"/>
    <mergeCell ref="N116:N127"/>
    <mergeCell ref="O116:O127"/>
    <mergeCell ref="V158:V163"/>
    <mergeCell ref="N158:N163"/>
    <mergeCell ref="O158:O163"/>
    <mergeCell ref="T158:T163"/>
    <mergeCell ref="B158:E163"/>
    <mergeCell ref="U158:U163"/>
    <mergeCell ref="S158:S163"/>
    <mergeCell ref="P158:P163"/>
    <mergeCell ref="Q158:Q163"/>
    <mergeCell ref="R158:R163"/>
    <mergeCell ref="B146:B151"/>
    <mergeCell ref="C146:C151"/>
    <mergeCell ref="D146:D151"/>
    <mergeCell ref="E146:E151"/>
    <mergeCell ref="T146:T151"/>
    <mergeCell ref="U146:U151"/>
    <mergeCell ref="V146:V151"/>
    <mergeCell ref="B116:B121"/>
    <mergeCell ref="T134:T139"/>
    <mergeCell ref="S131:S133"/>
    <mergeCell ref="A116:A121"/>
    <mergeCell ref="C116:C121"/>
    <mergeCell ref="D116:D121"/>
    <mergeCell ref="E116:E121"/>
    <mergeCell ref="A158:A163"/>
    <mergeCell ref="A128:A133"/>
    <mergeCell ref="B128:B133"/>
    <mergeCell ref="C128:C133"/>
    <mergeCell ref="D128:D133"/>
    <mergeCell ref="A146:A151"/>
    <mergeCell ref="B140:B145"/>
    <mergeCell ref="C140:C145"/>
    <mergeCell ref="D140:D145"/>
    <mergeCell ref="E122:E127"/>
    <mergeCell ref="A110:A115"/>
    <mergeCell ref="B110:B115"/>
    <mergeCell ref="D110:D115"/>
    <mergeCell ref="A104:A109"/>
    <mergeCell ref="D98:D103"/>
    <mergeCell ref="V98:V103"/>
    <mergeCell ref="O110:O115"/>
    <mergeCell ref="P110:P115"/>
    <mergeCell ref="Q110:Q115"/>
    <mergeCell ref="R110:R115"/>
    <mergeCell ref="T110:T115"/>
    <mergeCell ref="U110:U115"/>
    <mergeCell ref="V110:V115"/>
    <mergeCell ref="A98:A103"/>
    <mergeCell ref="B98:B103"/>
    <mergeCell ref="C98:C103"/>
    <mergeCell ref="C110:C115"/>
    <mergeCell ref="N110:N115"/>
    <mergeCell ref="S110:S115"/>
    <mergeCell ref="V104:V109"/>
    <mergeCell ref="E110:E115"/>
    <mergeCell ref="V80:V85"/>
    <mergeCell ref="V74:V79"/>
    <mergeCell ref="V86:V91"/>
    <mergeCell ref="R50:R55"/>
    <mergeCell ref="T38:T43"/>
    <mergeCell ref="T50:T55"/>
    <mergeCell ref="O68:O73"/>
    <mergeCell ref="R56:R61"/>
    <mergeCell ref="R74:R79"/>
    <mergeCell ref="Q56:Q61"/>
    <mergeCell ref="O62:O67"/>
    <mergeCell ref="P74:P79"/>
    <mergeCell ref="T62:T67"/>
    <mergeCell ref="V44:V49"/>
    <mergeCell ref="P68:P73"/>
    <mergeCell ref="R44:R49"/>
    <mergeCell ref="S44:S49"/>
    <mergeCell ref="Q50:Q55"/>
    <mergeCell ref="O80:O85"/>
    <mergeCell ref="R80:R85"/>
    <mergeCell ref="U86:U91"/>
    <mergeCell ref="S86:S91"/>
    <mergeCell ref="U44:U49"/>
    <mergeCell ref="R5:V5"/>
    <mergeCell ref="N6:V6"/>
    <mergeCell ref="N7:V7"/>
    <mergeCell ref="B38:E43"/>
    <mergeCell ref="B56:B61"/>
    <mergeCell ref="S68:S73"/>
    <mergeCell ref="T68:T73"/>
    <mergeCell ref="A8:V8"/>
    <mergeCell ref="V68:V73"/>
    <mergeCell ref="A9:V9"/>
    <mergeCell ref="V32:V37"/>
    <mergeCell ref="N38:N43"/>
    <mergeCell ref="O38:O43"/>
    <mergeCell ref="P38:P43"/>
    <mergeCell ref="Q38:Q43"/>
    <mergeCell ref="R38:R43"/>
    <mergeCell ref="S38:S43"/>
    <mergeCell ref="U38:U43"/>
    <mergeCell ref="V38:V43"/>
    <mergeCell ref="T32:T37"/>
    <mergeCell ref="N32:N37"/>
    <mergeCell ref="O32:O37"/>
    <mergeCell ref="P32:P37"/>
    <mergeCell ref="Q32:Q37"/>
    <mergeCell ref="U50:U55"/>
    <mergeCell ref="C11:D14"/>
    <mergeCell ref="H14:H15"/>
    <mergeCell ref="F11:M12"/>
    <mergeCell ref="H13:M13"/>
    <mergeCell ref="N11:V11"/>
    <mergeCell ref="P12:V12"/>
    <mergeCell ref="Q13:V13"/>
    <mergeCell ref="K14:K15"/>
    <mergeCell ref="O12:O15"/>
    <mergeCell ref="S14:S15"/>
    <mergeCell ref="L14:L15"/>
    <mergeCell ref="M14:M15"/>
    <mergeCell ref="E11:E15"/>
    <mergeCell ref="A11:A15"/>
    <mergeCell ref="U20:U25"/>
    <mergeCell ref="T184:T189"/>
    <mergeCell ref="U184:U189"/>
    <mergeCell ref="V184:V189"/>
    <mergeCell ref="V20:V25"/>
    <mergeCell ref="N20:N25"/>
    <mergeCell ref="O20:O25"/>
    <mergeCell ref="A182:V182"/>
    <mergeCell ref="A183:V183"/>
    <mergeCell ref="A184:A189"/>
    <mergeCell ref="B184:E189"/>
    <mergeCell ref="N184:N189"/>
    <mergeCell ref="O184:O189"/>
    <mergeCell ref="P184:P189"/>
    <mergeCell ref="Q184:Q189"/>
    <mergeCell ref="R184:R189"/>
    <mergeCell ref="S184:S189"/>
    <mergeCell ref="R32:R37"/>
    <mergeCell ref="S32:S37"/>
    <mergeCell ref="V50:V55"/>
    <mergeCell ref="V92:V97"/>
    <mergeCell ref="S98:S103"/>
    <mergeCell ref="T98:T103"/>
    <mergeCell ref="R20:R25"/>
    <mergeCell ref="S20:S25"/>
    <mergeCell ref="S26:S31"/>
    <mergeCell ref="T26:T31"/>
    <mergeCell ref="A20:A25"/>
    <mergeCell ref="B11:B15"/>
    <mergeCell ref="I14:I15"/>
    <mergeCell ref="A18:V18"/>
    <mergeCell ref="P20:P25"/>
    <mergeCell ref="Q20:Q25"/>
    <mergeCell ref="P13:P15"/>
    <mergeCell ref="Q14:Q15"/>
    <mergeCell ref="N12:N15"/>
    <mergeCell ref="T14:T15"/>
    <mergeCell ref="T20:T25"/>
    <mergeCell ref="A19:V19"/>
    <mergeCell ref="B20:E25"/>
    <mergeCell ref="A17:V17"/>
    <mergeCell ref="J14:J15"/>
    <mergeCell ref="F13:F15"/>
    <mergeCell ref="G13:G15"/>
    <mergeCell ref="V14:V15"/>
    <mergeCell ref="R14:R15"/>
    <mergeCell ref="U14:U15"/>
    <mergeCell ref="V26:V31"/>
    <mergeCell ref="A32:A37"/>
    <mergeCell ref="B32:B37"/>
    <mergeCell ref="C32:C37"/>
    <mergeCell ref="D32:D37"/>
    <mergeCell ref="Q26:Q31"/>
    <mergeCell ref="R26:R31"/>
    <mergeCell ref="E26:E31"/>
    <mergeCell ref="N26:N31"/>
    <mergeCell ref="U32:U37"/>
    <mergeCell ref="E32:E37"/>
    <mergeCell ref="O26:O31"/>
    <mergeCell ref="P26:P31"/>
    <mergeCell ref="A26:A31"/>
    <mergeCell ref="B26:B31"/>
    <mergeCell ref="C26:C31"/>
    <mergeCell ref="D26:D31"/>
    <mergeCell ref="U26:U31"/>
    <mergeCell ref="A74:A79"/>
    <mergeCell ref="B74:E79"/>
    <mergeCell ref="N74:N79"/>
    <mergeCell ref="A50:A55"/>
    <mergeCell ref="B50:B55"/>
    <mergeCell ref="C50:C55"/>
    <mergeCell ref="D50:D55"/>
    <mergeCell ref="T44:T49"/>
    <mergeCell ref="S50:S55"/>
    <mergeCell ref="A44:A49"/>
    <mergeCell ref="B44:B49"/>
    <mergeCell ref="C44:C49"/>
    <mergeCell ref="D44:D49"/>
    <mergeCell ref="O44:O49"/>
    <mergeCell ref="P44:P49"/>
    <mergeCell ref="Q44:Q49"/>
    <mergeCell ref="E44:E49"/>
    <mergeCell ref="N44:N49"/>
    <mergeCell ref="S56:S61"/>
    <mergeCell ref="T140:T145"/>
    <mergeCell ref="T128:T130"/>
    <mergeCell ref="U176:U181"/>
    <mergeCell ref="A38:A43"/>
    <mergeCell ref="O50:O55"/>
    <mergeCell ref="P50:P55"/>
    <mergeCell ref="O56:O61"/>
    <mergeCell ref="E92:E97"/>
    <mergeCell ref="D86:D91"/>
    <mergeCell ref="D56:D61"/>
    <mergeCell ref="E50:E55"/>
    <mergeCell ref="N50:N55"/>
    <mergeCell ref="A86:A91"/>
    <mergeCell ref="B86:B91"/>
    <mergeCell ref="E56:E61"/>
    <mergeCell ref="N68:N73"/>
    <mergeCell ref="B80:B85"/>
    <mergeCell ref="A62:A67"/>
    <mergeCell ref="A80:A85"/>
    <mergeCell ref="D80:D85"/>
    <mergeCell ref="E80:E85"/>
    <mergeCell ref="N80:N85"/>
    <mergeCell ref="N86:N91"/>
    <mergeCell ref="N92:N97"/>
    <mergeCell ref="V62:V67"/>
    <mergeCell ref="T56:T61"/>
    <mergeCell ref="P62:P67"/>
    <mergeCell ref="Q62:Q67"/>
    <mergeCell ref="R62:R67"/>
    <mergeCell ref="S62:S67"/>
    <mergeCell ref="V56:V61"/>
    <mergeCell ref="P56:P61"/>
    <mergeCell ref="U62:U67"/>
    <mergeCell ref="U56:U61"/>
    <mergeCell ref="B104:E109"/>
    <mergeCell ref="S74:S79"/>
    <mergeCell ref="C86:C91"/>
    <mergeCell ref="Q74:Q79"/>
    <mergeCell ref="C80:C85"/>
    <mergeCell ref="E86:E91"/>
    <mergeCell ref="O86:O91"/>
    <mergeCell ref="O92:O97"/>
    <mergeCell ref="P92:P97"/>
    <mergeCell ref="P80:P85"/>
    <mergeCell ref="P86:P91"/>
    <mergeCell ref="Q86:Q91"/>
    <mergeCell ref="R86:R91"/>
    <mergeCell ref="Q80:Q85"/>
    <mergeCell ref="S104:S109"/>
    <mergeCell ref="S80:S85"/>
    <mergeCell ref="S92:S97"/>
    <mergeCell ref="A92:A97"/>
    <mergeCell ref="B92:B97"/>
    <mergeCell ref="C92:C97"/>
    <mergeCell ref="D92:D97"/>
    <mergeCell ref="N104:N109"/>
    <mergeCell ref="O104:O109"/>
    <mergeCell ref="E140:E145"/>
    <mergeCell ref="N140:N145"/>
    <mergeCell ref="S116:S127"/>
    <mergeCell ref="R104:R109"/>
    <mergeCell ref="N98:N103"/>
    <mergeCell ref="R98:R103"/>
    <mergeCell ref="E98:E103"/>
    <mergeCell ref="E128:E133"/>
    <mergeCell ref="A122:A127"/>
    <mergeCell ref="B122:B127"/>
    <mergeCell ref="C122:C127"/>
    <mergeCell ref="D122:D127"/>
    <mergeCell ref="A134:A139"/>
    <mergeCell ref="B134:B139"/>
    <mergeCell ref="C134:C139"/>
    <mergeCell ref="D134:D139"/>
    <mergeCell ref="E134:E139"/>
    <mergeCell ref="A140:A145"/>
    <mergeCell ref="Q68:Q73"/>
    <mergeCell ref="O98:O103"/>
    <mergeCell ref="P104:P109"/>
    <mergeCell ref="U92:U97"/>
    <mergeCell ref="U80:U85"/>
    <mergeCell ref="T86:T91"/>
    <mergeCell ref="T104:T109"/>
    <mergeCell ref="U104:U109"/>
    <mergeCell ref="R68:R73"/>
    <mergeCell ref="Q104:Q109"/>
    <mergeCell ref="Q92:Q97"/>
    <mergeCell ref="R92:R97"/>
    <mergeCell ref="P98:P103"/>
    <mergeCell ref="Q98:Q103"/>
    <mergeCell ref="O74:O79"/>
    <mergeCell ref="U68:U73"/>
    <mergeCell ref="T92:T97"/>
    <mergeCell ref="U98:U103"/>
    <mergeCell ref="T74:T79"/>
    <mergeCell ref="U74:U79"/>
    <mergeCell ref="T80:T85"/>
    <mergeCell ref="A56:A61"/>
    <mergeCell ref="C68:C73"/>
    <mergeCell ref="D68:D73"/>
    <mergeCell ref="N62:N67"/>
    <mergeCell ref="C56:C61"/>
    <mergeCell ref="N56:N61"/>
    <mergeCell ref="A68:A73"/>
    <mergeCell ref="B68:B73"/>
    <mergeCell ref="B62:B67"/>
    <mergeCell ref="C62:C67"/>
    <mergeCell ref="D62:D67"/>
    <mergeCell ref="E62:E67"/>
    <mergeCell ref="E68:E73"/>
    <mergeCell ref="A342:B347"/>
    <mergeCell ref="C342:C347"/>
    <mergeCell ref="D342:D347"/>
    <mergeCell ref="E342:E347"/>
    <mergeCell ref="N342:N347"/>
    <mergeCell ref="O342:O347"/>
    <mergeCell ref="V164:V169"/>
    <mergeCell ref="N164:N169"/>
    <mergeCell ref="O164:O169"/>
    <mergeCell ref="P164:P169"/>
    <mergeCell ref="Q164:Q169"/>
    <mergeCell ref="R164:R169"/>
    <mergeCell ref="S164:S169"/>
    <mergeCell ref="U164:U169"/>
    <mergeCell ref="T164:T169"/>
    <mergeCell ref="A176:B181"/>
    <mergeCell ref="C176:C181"/>
    <mergeCell ref="D176:D181"/>
    <mergeCell ref="E176:E181"/>
    <mergeCell ref="N176:N181"/>
    <mergeCell ref="S176:S181"/>
    <mergeCell ref="O176:O181"/>
    <mergeCell ref="P176:P181"/>
    <mergeCell ref="R176:R181"/>
    <mergeCell ref="V342:V347"/>
    <mergeCell ref="P342:P347"/>
    <mergeCell ref="Q342:Q347"/>
    <mergeCell ref="R342:R347"/>
    <mergeCell ref="S342:S347"/>
    <mergeCell ref="T342:T347"/>
    <mergeCell ref="U342:U347"/>
    <mergeCell ref="Q312:Q313"/>
    <mergeCell ref="R312:R313"/>
    <mergeCell ref="S312:S313"/>
    <mergeCell ref="T312:T313"/>
    <mergeCell ref="U312:U313"/>
    <mergeCell ref="V312:V313"/>
    <mergeCell ref="U336:U341"/>
    <mergeCell ref="T318:T323"/>
    <mergeCell ref="U318:U323"/>
    <mergeCell ref="V318:V323"/>
    <mergeCell ref="P318:P323"/>
    <mergeCell ref="V336:V341"/>
    <mergeCell ref="P336:P341"/>
    <mergeCell ref="Q336:Q341"/>
    <mergeCell ref="P312:P313"/>
    <mergeCell ref="V316:V317"/>
    <mergeCell ref="U314:U315"/>
    <mergeCell ref="N134:N139"/>
    <mergeCell ref="E318:E323"/>
    <mergeCell ref="N318:N323"/>
    <mergeCell ref="U134:U139"/>
    <mergeCell ref="V134:V139"/>
    <mergeCell ref="O134:O139"/>
    <mergeCell ref="P134:P139"/>
    <mergeCell ref="Q134:Q139"/>
    <mergeCell ref="R134:R139"/>
    <mergeCell ref="S134:S139"/>
    <mergeCell ref="U316:U317"/>
    <mergeCell ref="T314:T315"/>
    <mergeCell ref="S318:S323"/>
    <mergeCell ref="O300:O311"/>
    <mergeCell ref="P300:P311"/>
    <mergeCell ref="Q300:Q311"/>
    <mergeCell ref="R300:R311"/>
    <mergeCell ref="S300:S311"/>
    <mergeCell ref="O318:O323"/>
    <mergeCell ref="Q176:Q181"/>
    <mergeCell ref="V176:V181"/>
    <mergeCell ref="T176:T181"/>
    <mergeCell ref="U324:U335"/>
    <mergeCell ref="V324:V335"/>
    <mergeCell ref="U140:U145"/>
    <mergeCell ref="V140:V145"/>
    <mergeCell ref="P140:P145"/>
    <mergeCell ref="Q140:Q145"/>
    <mergeCell ref="R140:R145"/>
    <mergeCell ref="S140:S145"/>
    <mergeCell ref="E324:E329"/>
    <mergeCell ref="O140:O145"/>
    <mergeCell ref="V314:V315"/>
    <mergeCell ref="N316:N317"/>
    <mergeCell ref="O316:O317"/>
    <mergeCell ref="P316:P317"/>
    <mergeCell ref="Q316:Q317"/>
    <mergeCell ref="R316:R317"/>
    <mergeCell ref="S316:S317"/>
    <mergeCell ref="T316:T317"/>
    <mergeCell ref="N314:N315"/>
    <mergeCell ref="O314:O315"/>
    <mergeCell ref="P314:P315"/>
    <mergeCell ref="Q314:Q315"/>
    <mergeCell ref="R314:R315"/>
    <mergeCell ref="S314:S315"/>
    <mergeCell ref="Q131:Q133"/>
    <mergeCell ref="R131:R133"/>
    <mergeCell ref="E330:E335"/>
    <mergeCell ref="N324:N335"/>
    <mergeCell ref="A324:A329"/>
    <mergeCell ref="B324:B329"/>
    <mergeCell ref="C324:C329"/>
    <mergeCell ref="D324:D329"/>
    <mergeCell ref="O324:O335"/>
    <mergeCell ref="P324:P335"/>
    <mergeCell ref="N300:N311"/>
    <mergeCell ref="B170:B175"/>
    <mergeCell ref="C170:C175"/>
    <mergeCell ref="E170:E175"/>
    <mergeCell ref="A214:A219"/>
    <mergeCell ref="B214:B219"/>
    <mergeCell ref="C214:C219"/>
    <mergeCell ref="D214:D219"/>
    <mergeCell ref="E214:E219"/>
    <mergeCell ref="A208:A213"/>
    <mergeCell ref="P214:P219"/>
    <mergeCell ref="Q214:Q219"/>
    <mergeCell ref="R214:R219"/>
    <mergeCell ref="P220:P237"/>
    <mergeCell ref="T131:T133"/>
    <mergeCell ref="U131:U133"/>
    <mergeCell ref="A318:A323"/>
    <mergeCell ref="B318:B323"/>
    <mergeCell ref="C318:C323"/>
    <mergeCell ref="D318:D323"/>
    <mergeCell ref="V116:V127"/>
    <mergeCell ref="N128:N130"/>
    <mergeCell ref="O128:O130"/>
    <mergeCell ref="P128:P130"/>
    <mergeCell ref="Q128:Q130"/>
    <mergeCell ref="R128:R130"/>
    <mergeCell ref="S128:S130"/>
    <mergeCell ref="P116:P127"/>
    <mergeCell ref="Q116:Q127"/>
    <mergeCell ref="R116:R127"/>
    <mergeCell ref="T116:T127"/>
    <mergeCell ref="U116:U127"/>
    <mergeCell ref="V131:V133"/>
    <mergeCell ref="U128:U130"/>
    <mergeCell ref="V128:V130"/>
    <mergeCell ref="N131:N133"/>
    <mergeCell ref="O131:O133"/>
    <mergeCell ref="P131:P133"/>
  </mergeCells>
  <phoneticPr fontId="0" type="noConversion"/>
  <pageMargins left="0.23622047244094491" right="0.23622047244094491" top="0.27559055118110237" bottom="0.27559055118110237" header="0.31496062992125984" footer="0.31496062992125984"/>
  <pageSetup paperSize="9" scale="50" fitToHeight="0" orientation="landscape" r:id="rId1"/>
  <headerFooter alignWithMargins="0"/>
  <rowBreaks count="6" manualBreakCount="6">
    <brk id="41" max="21" man="1"/>
    <brk id="67" max="21" man="1"/>
    <brk id="91" max="21" man="1"/>
    <brk id="115" max="21" man="1"/>
    <brk id="142" max="21" man="1"/>
    <brk id="168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АдмиN</cp:lastModifiedBy>
  <cp:lastPrinted>2024-07-22T09:00:15Z</cp:lastPrinted>
  <dcterms:created xsi:type="dcterms:W3CDTF">1996-10-08T23:32:33Z</dcterms:created>
  <dcterms:modified xsi:type="dcterms:W3CDTF">2024-07-22T09:01:05Z</dcterms:modified>
</cp:coreProperties>
</file>